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ghr\HACIENDA\compras\"/>
    </mc:Choice>
  </mc:AlternateContent>
  <bookViews>
    <workbookView xWindow="0" yWindow="0" windowWidth="20490" windowHeight="7755"/>
  </bookViews>
  <sheets>
    <sheet name="tabla de carga" sheetId="1" r:id="rId1"/>
    <sheet name="Hoja2" sheetId="3" r:id="rId2"/>
    <sheet name="Hoja1" sheetId="2" r:id="rId3"/>
  </sheets>
  <definedNames>
    <definedName name="_xlnm._FilterDatabase" localSheetId="0" hidden="1">'tabla de carga'!$A$3:$R$222</definedName>
    <definedName name="_xlnm.Print_Area" localSheetId="1">Hoja2!$A$2:$I$84</definedName>
    <definedName name="_xlnm.Print_Area" localSheetId="0">'tabla de carga'!$A$1:$M$95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" i="1" l="1"/>
  <c r="H2" i="1"/>
  <c r="H209" i="1" l="1"/>
  <c r="H199" i="1"/>
  <c r="H195" i="1"/>
  <c r="H188" i="1"/>
  <c r="H184" i="1"/>
  <c r="K155" i="1" l="1"/>
  <c r="B5" i="2" l="1"/>
  <c r="M2" i="1"/>
  <c r="I2" i="1" l="1"/>
  <c r="L2" i="1" s="1"/>
  <c r="G2" i="1" s="1"/>
  <c r="J2" i="1" s="1"/>
  <c r="J5" i="1"/>
  <c r="J6" i="1"/>
  <c r="D5" i="2"/>
  <c r="C5" i="2"/>
</calcChain>
</file>

<file path=xl/sharedStrings.xml><?xml version="1.0" encoding="utf-8"?>
<sst xmlns="http://schemas.openxmlformats.org/spreadsheetml/2006/main" count="1590" uniqueCount="453">
  <si>
    <t>ADJUDICADO</t>
  </si>
  <si>
    <t>AHORRO</t>
  </si>
  <si>
    <t>VALOR ADJUDICADO</t>
  </si>
  <si>
    <t>VALOR &gt; OFERTA O PUBLICADO</t>
  </si>
  <si>
    <t>OFERENTES</t>
  </si>
  <si>
    <t>Nº</t>
  </si>
  <si>
    <t>RESULTADO</t>
  </si>
  <si>
    <t>MODALIDAD DE CONTRATACION</t>
  </si>
  <si>
    <t>MES</t>
  </si>
  <si>
    <t>OBJETO</t>
  </si>
  <si>
    <t>PRES.OFICIAL</t>
  </si>
  <si>
    <t>AJUDICADO</t>
  </si>
  <si>
    <t>GASOIL</t>
  </si>
  <si>
    <t xml:space="preserve">GASOIL ESP </t>
  </si>
  <si>
    <t>NAFTA SUPER</t>
  </si>
  <si>
    <t>NAFTA PREMIUN</t>
  </si>
  <si>
    <t xml:space="preserve">GASOIL GRANEL </t>
  </si>
  <si>
    <t>1/2021</t>
  </si>
  <si>
    <t>Adq.comb.c-despacho y a granel</t>
  </si>
  <si>
    <t>$ 5.097.000.00</t>
  </si>
  <si>
    <t>45.000 lts</t>
  </si>
  <si>
    <t>5.000 lts</t>
  </si>
  <si>
    <t>10.000 lts</t>
  </si>
  <si>
    <t>OFERENTE ADJUDICADO</t>
  </si>
  <si>
    <t>MO y mat.Ob.Plaza Raúl Alfonsín</t>
  </si>
  <si>
    <t>2/2021</t>
  </si>
  <si>
    <t>$ 2.600.000.00</t>
  </si>
  <si>
    <t>M.O.y mat.caldera CEC Nº802</t>
  </si>
  <si>
    <t>3/2021</t>
  </si>
  <si>
    <t xml:space="preserve">$ 1.994.449.90 </t>
  </si>
  <si>
    <t>CLIMATÉCNICA S.R.L.</t>
  </si>
  <si>
    <t>CONCURSO</t>
  </si>
  <si>
    <t>Adq.1.400 bolsas c-art.comestibles</t>
  </si>
  <si>
    <t>$ 1.245.000.00</t>
  </si>
  <si>
    <t>Serv.Emergencias Médicos</t>
  </si>
  <si>
    <t>Adq.insumos descartables</t>
  </si>
  <si>
    <t>4/2021</t>
  </si>
  <si>
    <t>$ 4.635.000.00</t>
  </si>
  <si>
    <t>Adq.combustible granel y despacho</t>
  </si>
  <si>
    <t>5/2021</t>
  </si>
  <si>
    <t>40.000 Lts</t>
  </si>
  <si>
    <t>Adq.1400 bolsas art.comestibles</t>
  </si>
  <si>
    <t>MONÍA GRISELDA E.</t>
  </si>
  <si>
    <t>Contratac.M.o.,equipos,maq.Pav.Fátima</t>
  </si>
  <si>
    <t>6/2021</t>
  </si>
  <si>
    <t>Adq.mat.recambio techos Corralón</t>
  </si>
  <si>
    <t>7/2021</t>
  </si>
  <si>
    <t>CURIA S.A.C.I.</t>
  </si>
  <si>
    <t>ÚNICO OFERENTE</t>
  </si>
  <si>
    <t>8/2021</t>
  </si>
  <si>
    <t>MACOR INSUMOS HOSPITALARIOS SRL</t>
  </si>
  <si>
    <t>Adq.máq.demarcac.vial para sendas</t>
  </si>
  <si>
    <t>9/2021</t>
  </si>
  <si>
    <t>TECNOTRANS SRL</t>
  </si>
  <si>
    <t>10/2021</t>
  </si>
  <si>
    <t>11/2021</t>
  </si>
  <si>
    <t>Contratac.M.O.y mat.sanitarios EES3</t>
  </si>
  <si>
    <t>NO ADJUDICADO</t>
  </si>
  <si>
    <t>EXCEDIÓ MAS DEL 20% DEL PRESUPUESTO OFICIAL</t>
  </si>
  <si>
    <t>MALONDRA</t>
  </si>
  <si>
    <t>RUFFINO</t>
  </si>
  <si>
    <t>Contratac.M.O.cordón cuneta</t>
  </si>
  <si>
    <t>Contratac.M.O.mat.agua 32 viviendas</t>
  </si>
  <si>
    <t>Contratac.M.O.mat.Administ.depósito CEF 59</t>
  </si>
  <si>
    <t>Adq.comb.con despacho</t>
  </si>
  <si>
    <t>12/2021</t>
  </si>
  <si>
    <t>Adq.300 luminarias LEDS Ado.Púb.</t>
  </si>
  <si>
    <t>13/2021</t>
  </si>
  <si>
    <t>Contratac.MO y mat.techo escenario Teatro</t>
  </si>
  <si>
    <t>PEREYRA DARIO DAVID</t>
  </si>
  <si>
    <t>Contratac.MO y mat.refacc.sanitarios E.E.S.N-3</t>
  </si>
  <si>
    <t>14/2021</t>
  </si>
  <si>
    <t>Adq.1 Ravasto para Serv.Corralón</t>
  </si>
  <si>
    <t>ALBARENQUE MIGUEL ROMÁN</t>
  </si>
  <si>
    <t>Adq.medicamentos para Hospital</t>
  </si>
  <si>
    <t>DELTORNI S.R.L.EN FORMACIÓN</t>
  </si>
  <si>
    <t>Adq.1400 bolsas c/art.comestibles</t>
  </si>
  <si>
    <t>15/2021</t>
  </si>
  <si>
    <t>Adq.78 luminarias LED 100w Ado.Pún.</t>
  </si>
  <si>
    <t>16/2021</t>
  </si>
  <si>
    <t>Adq.combustible</t>
  </si>
  <si>
    <t>Contratac.M.O.y mat.eléct.Esc.Nº21</t>
  </si>
  <si>
    <t>KAISER PEDRO JAVIER</t>
  </si>
  <si>
    <t>ABRATTE JUAN AGUSTÍN</t>
  </si>
  <si>
    <t>Adq. rastra excéntrico</t>
  </si>
  <si>
    <t>Adq. 1400 bolsas art. comestibles</t>
  </si>
  <si>
    <t>Adq. kit art. escolares</t>
  </si>
  <si>
    <t>Adq.mat.eléctricos Alumbrado Púb.</t>
  </si>
  <si>
    <t>Adq.135m3 Hormigon H30</t>
  </si>
  <si>
    <t>Adq.digitalizador RX U.S.  O´Brien</t>
  </si>
  <si>
    <t>Adq artefaactos iluminac. C.E.C.802</t>
  </si>
  <si>
    <t>no adjudicado</t>
  </si>
  <si>
    <t>17/2021</t>
  </si>
  <si>
    <t>$1.560.000</t>
  </si>
  <si>
    <t>$1.320.000</t>
  </si>
  <si>
    <t>COSPU (708)</t>
  </si>
  <si>
    <t>$5.108.550</t>
  </si>
  <si>
    <t>18/2021</t>
  </si>
  <si>
    <t>$1.330.000</t>
  </si>
  <si>
    <t>TECNO DISEÑO S.A. (1805)</t>
  </si>
  <si>
    <t>$3.597.300</t>
  </si>
  <si>
    <t>$3.595.000</t>
  </si>
  <si>
    <t>BERTHA S.R.L (3238)</t>
  </si>
  <si>
    <t>19/2021</t>
  </si>
  <si>
    <t>$1.484.000</t>
  </si>
  <si>
    <t>$1.485.000</t>
  </si>
  <si>
    <t>$5.051.908</t>
  </si>
  <si>
    <t>20/2021</t>
  </si>
  <si>
    <t>$1.710.000</t>
  </si>
  <si>
    <t>$5.040.000</t>
  </si>
  <si>
    <t>21/2021</t>
  </si>
  <si>
    <t>$1.380.000</t>
  </si>
  <si>
    <t>Adq. 130m3 de Hº H30</t>
  </si>
  <si>
    <t>ARAMENDI JUAN RAMÓN (1)</t>
  </si>
  <si>
    <t>2</t>
  </si>
  <si>
    <t>Adq. Combustible (N.S Y GAS OIL)</t>
  </si>
  <si>
    <t>Adq. Combustible (GAS OIL GRANEL)</t>
  </si>
  <si>
    <t>Adq. Mobiliario p/instituciones educativas</t>
  </si>
  <si>
    <t xml:space="preserve">ADJUDICADO </t>
  </si>
  <si>
    <t>Refacción de quirófano de hospital</t>
  </si>
  <si>
    <t xml:space="preserve">Adq. 1400 bolsas art. Comestibles p/flias indig. </t>
  </si>
  <si>
    <t>Contrat. m/o, equipos y maq p/pav barrio Corralon</t>
  </si>
  <si>
    <t>$5.050.000</t>
  </si>
  <si>
    <t>TUGORES CONSTRUCCIONES S.A. (716)</t>
  </si>
  <si>
    <t>Adq. Guantes descartables para Hospital</t>
  </si>
  <si>
    <t>$1.706.250</t>
  </si>
  <si>
    <t>MGYM S.R.L. (3724)</t>
  </si>
  <si>
    <t>Adq. 420 m3 de hormigon  H30 p/pavimento</t>
  </si>
  <si>
    <t>$5.000.100</t>
  </si>
  <si>
    <t>Adq.1350 bolsas art. Comestibles p/ayuda social</t>
  </si>
  <si>
    <t>$1.332.855</t>
  </si>
  <si>
    <t>MELO CLAUDIO FABIAN (3811)</t>
  </si>
  <si>
    <t>Adq. Tractor 0 km p/red vial</t>
  </si>
  <si>
    <t>$7.370.000</t>
  </si>
  <si>
    <t>$7.360.000</t>
  </si>
  <si>
    <t>ITARSAGRO S.A. (838)</t>
  </si>
  <si>
    <t>Adq. Combustible p/flota municipal</t>
  </si>
  <si>
    <t>$6.552.500</t>
  </si>
  <si>
    <t>$6.289.000</t>
  </si>
  <si>
    <t>ARAMEND Y MOROSSINI S.A. (3342)</t>
  </si>
  <si>
    <t>Adq. 645 luminarias led 100w</t>
  </si>
  <si>
    <t>$7.276.890</t>
  </si>
  <si>
    <t>$8.372.100</t>
  </si>
  <si>
    <t>STRAND S.A. (2518)</t>
  </si>
  <si>
    <t>Contrat. de serv. de emergencias médicas p/hosp</t>
  </si>
  <si>
    <t>22/2021</t>
  </si>
  <si>
    <t>$1.575.000</t>
  </si>
  <si>
    <t>$1.574.400</t>
  </si>
  <si>
    <t>INTERMED DE JUNÍN S.A. (2257)</t>
  </si>
  <si>
    <t>Adq. 2 vehiculos utilitarios</t>
  </si>
  <si>
    <t>$4.100.000</t>
  </si>
  <si>
    <t>$4.851.596</t>
  </si>
  <si>
    <t>LUMIERE AUTOMOTORES S.A. (2949)</t>
  </si>
  <si>
    <t>Adq 500 carteles para señalización urbana</t>
  </si>
  <si>
    <t>$8.085.000</t>
  </si>
  <si>
    <t>LUGONES NORMA MERCEDES (2117)</t>
  </si>
  <si>
    <t>Adq. 76 luminarias led</t>
  </si>
  <si>
    <t>23/2021</t>
  </si>
  <si>
    <t>$1.003.651.44</t>
  </si>
  <si>
    <t>$1.010.000</t>
  </si>
  <si>
    <t>QISUR S.R.L. (3697)</t>
  </si>
  <si>
    <t>Adq. de mat. de construccion p/ayuda social</t>
  </si>
  <si>
    <t>24/2021</t>
  </si>
  <si>
    <t>$1.388.243.4</t>
  </si>
  <si>
    <t>$1.500.000</t>
  </si>
  <si>
    <t>REVENUE S.A. (3458)</t>
  </si>
  <si>
    <t>Adq. 75 luminarias Led</t>
  </si>
  <si>
    <t>25/2021</t>
  </si>
  <si>
    <t>$1.000.000</t>
  </si>
  <si>
    <t>$990.445.5</t>
  </si>
  <si>
    <t>Adq. 1350 bolsas c/10 art. Comestibles p/indigent</t>
  </si>
  <si>
    <t>26/2021</t>
  </si>
  <si>
    <t>$1.331.000</t>
  </si>
  <si>
    <t>HERRERO Y CÍA .S.C. (29)</t>
  </si>
  <si>
    <t>Adq. De ambulancia 0 km</t>
  </si>
  <si>
    <t>$6.381.293</t>
  </si>
  <si>
    <t>$7.100.000</t>
  </si>
  <si>
    <t>R Y O VALLE S.A (3516)</t>
  </si>
  <si>
    <t>Adq. Equip. de inyección y filtr para quirófanos de hosp.</t>
  </si>
  <si>
    <t>27/2021</t>
  </si>
  <si>
    <t>$1.216.398.48</t>
  </si>
  <si>
    <t>CASIBA S.A. (3854)</t>
  </si>
  <si>
    <t xml:space="preserve">Contratación de provisión e instal. 25 cámaras </t>
  </si>
  <si>
    <t>DEL RIO FABIAN ALFREDO (1885)</t>
  </si>
  <si>
    <t>Adq. De 2 utilitarios p/delegaciones</t>
  </si>
  <si>
    <t>Combustible NAFTA SUPER</t>
  </si>
  <si>
    <t>Combustible  gas oil  a granel, gas oil</t>
  </si>
  <si>
    <t>SERVICIOS ARAMENDI (3825)</t>
  </si>
  <si>
    <t>Adq. Minibus 0 km 19 pasajeros</t>
  </si>
  <si>
    <t>Adq. 480 m3 H H30 para cordón cuneta</t>
  </si>
  <si>
    <t>Adq. Vehículo utilitario usado p/protección ambiental</t>
  </si>
  <si>
    <t>28/2021</t>
  </si>
  <si>
    <t>MARINO RICARDO NICOLÁS (1432)</t>
  </si>
  <si>
    <t>Adq. De 110 luminarias led 150w</t>
  </si>
  <si>
    <t>29/2021</t>
  </si>
  <si>
    <t>APERTURA 27/8</t>
  </si>
  <si>
    <t>LICITACIÓN PRIVADA</t>
  </si>
  <si>
    <t xml:space="preserve">CONCURSO </t>
  </si>
  <si>
    <t xml:space="preserve">LICITACIÓN PÚBLICA </t>
  </si>
  <si>
    <t>Adq. De combustible c/despacho y a granel</t>
  </si>
  <si>
    <t>Contratación MO y materiales del Jardin 901</t>
  </si>
  <si>
    <t>DANTI DIEGO (2091)</t>
  </si>
  <si>
    <t>TAURO AUTOMOTORES S.A. (817)</t>
  </si>
  <si>
    <t xml:space="preserve">MO pintura del ext. del Hospital Municipal </t>
  </si>
  <si>
    <t>30/2021</t>
  </si>
  <si>
    <t>WILSON OMAR ALBERTO (3480)</t>
  </si>
  <si>
    <t>Adq. 75 luminarias led de 100 w p/alumbrado Público</t>
  </si>
  <si>
    <t>31/2021</t>
  </si>
  <si>
    <t>Contratación p/ejecución del colector Este, 1ªetapa</t>
  </si>
  <si>
    <t>LICITACIÓN PÚBLICA</t>
  </si>
  <si>
    <t>APERTURA 21/10</t>
  </si>
  <si>
    <t>Adq. De combustible</t>
  </si>
  <si>
    <t>Adq. 3 estabilizadores aut. de tensión monofásica</t>
  </si>
  <si>
    <t>32/2021</t>
  </si>
  <si>
    <t>POWERSE S.A (3859)</t>
  </si>
  <si>
    <t>CHOIX SACIFICA(3802)</t>
  </si>
  <si>
    <t>Serv.Hotelería Juegos Bonaerenses 2021</t>
  </si>
  <si>
    <t>33/2021</t>
  </si>
  <si>
    <t>EMPRENDIMIENTOS EL ESPIRAL SA (3912)</t>
  </si>
  <si>
    <t>34/2021</t>
  </si>
  <si>
    <t>GARBINI EUCLIDES (14)</t>
  </si>
  <si>
    <t>Adq.1.000 pares zapatillas,diferentes niveles educativos</t>
  </si>
  <si>
    <t>Adq.útiles escolares alumnos,diferentes niveles educativos</t>
  </si>
  <si>
    <t>35/2021</t>
  </si>
  <si>
    <t>JALFIN PABLO RICARDO (1556)</t>
  </si>
  <si>
    <t>Adq.1.300 cajas navideñas para personal municipal.</t>
  </si>
  <si>
    <t>36/2021</t>
  </si>
  <si>
    <t>MEL CLAUDIO ANGEL (3811)</t>
  </si>
  <si>
    <t>Contratac.persnal especializado - Parque Industrial</t>
  </si>
  <si>
    <t>DS RADIXAR S.A. (3894)</t>
  </si>
  <si>
    <t>Adq.combustible c/despacho y a granel</t>
  </si>
  <si>
    <t>Contratac.MO y mat.trabajos en basural.</t>
  </si>
  <si>
    <t>MOVIND SRL (3915)</t>
  </si>
  <si>
    <t>Contratac.MO y mat.Hogar para Discapacitados 1aEtapa</t>
  </si>
  <si>
    <t>Adq.combustile c/despacho y a granel.</t>
  </si>
  <si>
    <t>concursos</t>
  </si>
  <si>
    <t>privada</t>
  </si>
  <si>
    <t>publica</t>
  </si>
  <si>
    <t>cantidad</t>
  </si>
  <si>
    <t>.</t>
  </si>
  <si>
    <t>Adq. Grupos electrógenos trif. p/palacio municipal</t>
  </si>
  <si>
    <t>1/2022</t>
  </si>
  <si>
    <t>DEL RIO FABIAN (1885)</t>
  </si>
  <si>
    <t>Adq. Combustible</t>
  </si>
  <si>
    <t>ARAMENDI JUAN RAMON (1)</t>
  </si>
  <si>
    <t>Adq. Mat. Construcción para ayuda social</t>
  </si>
  <si>
    <t>2/2022</t>
  </si>
  <si>
    <t>REVENUE S.A  (3458)</t>
  </si>
  <si>
    <t>Adq. Chapas p/ayuda social</t>
  </si>
  <si>
    <t>3/2022</t>
  </si>
  <si>
    <t>PISTOLA WALTER (19)</t>
  </si>
  <si>
    <t>Adq . Tirantes de madera p/ayuda social</t>
  </si>
  <si>
    <t>4/2022</t>
  </si>
  <si>
    <t>MOLICA BISCI (33)</t>
  </si>
  <si>
    <t>Adq. Neumáticos p/ Desarrollo Urbano Ambiental</t>
  </si>
  <si>
    <t>5/2022</t>
  </si>
  <si>
    <t>NEUMYSER S.A. (3163)</t>
  </si>
  <si>
    <t>ALBICI NEUMÁTICOS SRL (3598)</t>
  </si>
  <si>
    <t>DESTEFANO NORA (1583)</t>
  </si>
  <si>
    <t xml:space="preserve">Adq. Combustible </t>
  </si>
  <si>
    <t>6/2022</t>
  </si>
  <si>
    <t>ARAMENDI Y MOROSSINI (3342)</t>
  </si>
  <si>
    <t>Contratación MO y mat.  p/cordón cuneta O brien</t>
  </si>
  <si>
    <t>7/2022</t>
  </si>
  <si>
    <t>TUGORES CONSTRUCCIONES (716)</t>
  </si>
  <si>
    <t>Contratación Serv. de emergencia médicos p/Hospital</t>
  </si>
  <si>
    <t>Contr. MO  y mat.p/construcción  baño Hogar Discap.</t>
  </si>
  <si>
    <t>8/2022</t>
  </si>
  <si>
    <t>Adq. 1 tractor 0 km para  Warnes</t>
  </si>
  <si>
    <t>9/2022</t>
  </si>
  <si>
    <t>Adq. 1 motoniveladora 160hp</t>
  </si>
  <si>
    <t>SEPACONS S.A (2656)</t>
  </si>
  <si>
    <t>ITARSAGRO (838)</t>
  </si>
  <si>
    <t>INTERMED DE JUNIN (2257)</t>
  </si>
  <si>
    <t>Adq. de escoria</t>
  </si>
  <si>
    <t>10/2022</t>
  </si>
  <si>
    <t>Cordón cuneta</t>
  </si>
  <si>
    <t>Adq. tractor para Irala</t>
  </si>
  <si>
    <t>adq. De cubiertas</t>
  </si>
  <si>
    <t>13/2022</t>
  </si>
  <si>
    <t>11/2022</t>
  </si>
  <si>
    <t>12/2022</t>
  </si>
  <si>
    <t>BISCAYNE SERV (2062)</t>
  </si>
  <si>
    <t>ESCORBRAG SRL (2150)</t>
  </si>
  <si>
    <t>Adq. De hormigón</t>
  </si>
  <si>
    <t>14/2022</t>
  </si>
  <si>
    <t>Adq. Mat electricos p/alumbrado</t>
  </si>
  <si>
    <t>QISUR LED SRL (3697)</t>
  </si>
  <si>
    <t>Adq, de muebles y art de blanqueria p/ayuda social</t>
  </si>
  <si>
    <t>JALFIN PABLO (1556)</t>
  </si>
  <si>
    <t>CRIVELLI MIGUEL A (3878)</t>
  </si>
  <si>
    <t>adq. Alimentos para ayuda social</t>
  </si>
  <si>
    <t>HERRERO Y CIA(29)</t>
  </si>
  <si>
    <t>Adq. Materiales eléctricos p/alumbrado público</t>
  </si>
  <si>
    <t>PASSARINI ALEJANDRO (154)</t>
  </si>
  <si>
    <t>15/2022</t>
  </si>
  <si>
    <t>Gas oil 50.000  litros granel</t>
  </si>
  <si>
    <t>Cubiertas para delegaciones</t>
  </si>
  <si>
    <t>16/2022</t>
  </si>
  <si>
    <t>17/2022</t>
  </si>
  <si>
    <t>Adq. 1500 m de escoria</t>
  </si>
  <si>
    <t>MO, equipamiento y mat p/portico de acceso P. INDUSTRIAL</t>
  </si>
  <si>
    <t>18/2022</t>
  </si>
  <si>
    <t>MELO CLAUDIO F (3476)</t>
  </si>
  <si>
    <t>90 luminarias led p/Alumbrado Público</t>
  </si>
  <si>
    <t>Adq. 2motocicletas 0 km 150cc para SEGURIDAD</t>
  </si>
  <si>
    <t>SIETE DEL UNO (2170)</t>
  </si>
  <si>
    <t>Adq. Cubiertas, camaras para RED VIAL</t>
  </si>
  <si>
    <t>19/2022</t>
  </si>
  <si>
    <t>MO y materiales p/movimiento de suelos etc 32 viviendas</t>
  </si>
  <si>
    <t>20/2022</t>
  </si>
  <si>
    <t>CONSTRUCCIONES MERLO SRL (751)</t>
  </si>
  <si>
    <t>Combust c/despacho y granel</t>
  </si>
  <si>
    <t>21/2022</t>
  </si>
  <si>
    <t>Adq. Hidroelevador p/1 persona  13 m alt. SEGURIDAD</t>
  </si>
  <si>
    <t>22/2022</t>
  </si>
  <si>
    <t>BERTOTTO ANDRES  (101)</t>
  </si>
  <si>
    <t>Adq. 240 m3 hormigon h30 PAVIMENTO URBANO</t>
  </si>
  <si>
    <t>23/2022</t>
  </si>
  <si>
    <t>Adq. 1050 bolsas de comestibles</t>
  </si>
  <si>
    <t>Procesador INTEL</t>
  </si>
  <si>
    <t>Contratación pers. Especializado (PARQUE IND. BRAGADO)</t>
  </si>
  <si>
    <t>24/2022</t>
  </si>
  <si>
    <t>DS RADIXAR SA (3894)</t>
  </si>
  <si>
    <t>25/2022</t>
  </si>
  <si>
    <t>Materiales descartables para HOSPITAL</t>
  </si>
  <si>
    <t>ORTOPEDIA Y CIRUGIA VIAMONTE (502)</t>
  </si>
  <si>
    <t>DROGUERIA DISOLTA (83)</t>
  </si>
  <si>
    <t>MAX CONTINENTAL (2068)</t>
  </si>
  <si>
    <t>M GYM (3724)</t>
  </si>
  <si>
    <t>PROPATO HNOS. SAIC (3157)</t>
  </si>
  <si>
    <t>NUÑEZ DANIEL A (2819)</t>
  </si>
  <si>
    <t>Grua articulada 16/17 m SEGURIDAD</t>
  </si>
  <si>
    <t>26/2022</t>
  </si>
  <si>
    <t>FERIOLI S.A. (810)</t>
  </si>
  <si>
    <t>27/2022</t>
  </si>
  <si>
    <t xml:space="preserve">Juegos infantiles </t>
  </si>
  <si>
    <t>CRUCIJUEGOS INSUMOS PÚBLICOS (2039)</t>
  </si>
  <si>
    <t xml:space="preserve">Adq. Combustibles </t>
  </si>
  <si>
    <t>28/2022</t>
  </si>
  <si>
    <t>29/2022</t>
  </si>
  <si>
    <t>Adq. Medicamentos p/HOSPITAL</t>
  </si>
  <si>
    <t>CASA OTTO HESS S.A  (368)</t>
  </si>
  <si>
    <t>FULCHERI FERNANDO (1439)</t>
  </si>
  <si>
    <t>INSUMOS MED. PERGAMINO (2173)</t>
  </si>
  <si>
    <t>DELTORNI SRL (1471)</t>
  </si>
  <si>
    <t>EQUS FARMA SRL (3231)</t>
  </si>
  <si>
    <t>DROGUERIA ALBERDI (1568)</t>
  </si>
  <si>
    <t>PILOÑA (270)</t>
  </si>
  <si>
    <t>MO y materiales (32 pozos desagües cloac) 32 vivienda PF</t>
  </si>
  <si>
    <t>30/2022</t>
  </si>
  <si>
    <t>MO y mat.  mov suelos etc 40 vivienda bº NUEVO HORIZONTE</t>
  </si>
  <si>
    <t>31/2022</t>
  </si>
  <si>
    <t>Camioneta usada, c/simple p/RELACIONES INST.</t>
  </si>
  <si>
    <t>MARINO RICARDO NICOLAS (1432)</t>
  </si>
  <si>
    <t>1000 m escoria  para calles de la ciudad</t>
  </si>
  <si>
    <t>Adq tanque p/riego OLASCOAGA</t>
  </si>
  <si>
    <t>100 M3 Hº H30-cordon cuneta DELEGACIONES</t>
  </si>
  <si>
    <t>62 Luminarias LED p/ALUMBRADO PÚB.</t>
  </si>
  <si>
    <t>MO, Equipos y maquinarias 1150 mts cordón cuneta</t>
  </si>
  <si>
    <t>32/2022</t>
  </si>
  <si>
    <t>MO, equipamiento y mat. p/apertura de caminos "basural</t>
  </si>
  <si>
    <t>33/2022</t>
  </si>
  <si>
    <t>GANCIA NESTOR R (898)</t>
  </si>
  <si>
    <t>Adq. 125 luminarras Led 105w /160 luminarias led 200w</t>
  </si>
  <si>
    <t>34/2022</t>
  </si>
  <si>
    <t>Adq combustible</t>
  </si>
  <si>
    <t>35/2022</t>
  </si>
  <si>
    <t>MO, equip y mat. pórtico de acceso P. Indust 2da etapa</t>
  </si>
  <si>
    <t>36/2022</t>
  </si>
  <si>
    <t>MO, maq y equipos 7 cuadras pavimento</t>
  </si>
  <si>
    <t>37/2022</t>
  </si>
  <si>
    <t>CORRALÓN 1º DE MAYO S.A (173)</t>
  </si>
  <si>
    <t>Adq. Carteleria p/señalítica Pta. urbana</t>
  </si>
  <si>
    <t>VIDARTE JOSE LUIS (645)</t>
  </si>
  <si>
    <t>Adq. 135m3 Hº H-30 para pavimento</t>
  </si>
  <si>
    <t>MO, equip. Y mat.p/clausura de Pta RSU</t>
  </si>
  <si>
    <t>38/2022</t>
  </si>
  <si>
    <t>Adq. 2 tanques riego de arrastre 8000 lts</t>
  </si>
  <si>
    <t>39/2022</t>
  </si>
  <si>
    <t>Adq. 390 m3 H H30</t>
  </si>
  <si>
    <t>40/2022</t>
  </si>
  <si>
    <t>41/2022</t>
  </si>
  <si>
    <t>Adq. Juegos p/plaza c/flete e inst.</t>
  </si>
  <si>
    <t>42/2022</t>
  </si>
  <si>
    <t>MODALIDAD CONTRATACION</t>
  </si>
  <si>
    <t>DESIERTA</t>
  </si>
  <si>
    <t>GREEN JUEGOS ATRACCIONES(3160)</t>
  </si>
  <si>
    <t>LICITACION PRIVADA</t>
  </si>
  <si>
    <t>43/2022</t>
  </si>
  <si>
    <t>Contratacion Servicio de Hoteleria Juegos Bonaerenses</t>
  </si>
  <si>
    <t>HOTELES CONDE S.A(4128)</t>
  </si>
  <si>
    <t>44/2022</t>
  </si>
  <si>
    <t>Adq. camion c/chasis Alumbrado Publico</t>
  </si>
  <si>
    <t>45/2022</t>
  </si>
  <si>
    <t>AURELIA</t>
  </si>
  <si>
    <t>Adq. de Escoria calles Urbanas de la Ciudad</t>
  </si>
  <si>
    <t>Adq. de 52 luminarias LEDS Alumbrado Publico</t>
  </si>
  <si>
    <t>Contratacion Servicio de Emergencia para hospital</t>
  </si>
  <si>
    <t>Adq. de 175 caños de Hº para desague pluviales</t>
  </si>
  <si>
    <t>46/2022</t>
  </si>
  <si>
    <t>CRE BGDO (272)</t>
  </si>
  <si>
    <t>47/2022</t>
  </si>
  <si>
    <t>Adq. 340m3 Hº para obras de pavimento</t>
  </si>
  <si>
    <t>48/2022</t>
  </si>
  <si>
    <t>Contratacion MO y materiales Ctro Cultural F.Constant</t>
  </si>
  <si>
    <t>49/2022</t>
  </si>
  <si>
    <t>Adq. combustible</t>
  </si>
  <si>
    <t>50/2022</t>
  </si>
  <si>
    <t>Adq. de pintura termoplastica p/demarcacion pav.</t>
  </si>
  <si>
    <t>POLYDEM S.A (4111)</t>
  </si>
  <si>
    <t>Adq. materiales extension red Cloacas p/Viviendas PF</t>
  </si>
  <si>
    <t>TECNOHIDRO S.A(223)</t>
  </si>
  <si>
    <t>LICITACION PUBLICA</t>
  </si>
  <si>
    <t>Contratacion de Locacion Comercial Conf-Rest Terminal</t>
  </si>
  <si>
    <t>GARCIA TUÑON IGNACIO FEDERICO</t>
  </si>
  <si>
    <t>Adq. camioneta usada para Comodoro Py</t>
  </si>
  <si>
    <t>51/2022</t>
  </si>
  <si>
    <t>TRAUT GUILLERMO EDUARDO (4126)</t>
  </si>
  <si>
    <t>Contratacion de MO y maquinaria p/Cbte de San Lorenzo</t>
  </si>
  <si>
    <t>52/2022</t>
  </si>
  <si>
    <t>Adq. juegos infantiles p/ plazas y espacios publicos</t>
  </si>
  <si>
    <t>53/2022</t>
  </si>
  <si>
    <t>Cont locacion Comercial Conf-Rest Parque Lacunario</t>
  </si>
  <si>
    <t>HCD</t>
  </si>
  <si>
    <t>BURGA ANA MARIA</t>
  </si>
  <si>
    <t>Cont locacion Desarrollo Act. Nauticas Deportivas P. Lac</t>
  </si>
  <si>
    <t>CLUB REGATA KRAKATOA</t>
  </si>
  <si>
    <t>Adq. 200 carteles Señaletica Zona Urbana Bgdo</t>
  </si>
  <si>
    <t>Adq. Instalacion y Prog. Servidor para Seguridad</t>
  </si>
  <si>
    <t>Adq. Materiales Electricos p/ Alumbrado Publico</t>
  </si>
  <si>
    <t>Adq. Camioneta usada para Mechita</t>
  </si>
  <si>
    <t>ELIAS FRANCO (1990)</t>
  </si>
  <si>
    <t>OLIVA ANDRES (148)</t>
  </si>
  <si>
    <t>Adq. Aire Frio/Calor para Terminal</t>
  </si>
  <si>
    <t>SILVERA HNOS SRL(1444)</t>
  </si>
  <si>
    <t>Conc. Locacion Parador Parque Lacunario</t>
  </si>
  <si>
    <t>Cont. Locacion comercial Despensa Parque Lacunario</t>
  </si>
  <si>
    <t>Cont. MO y mat p/const Red Cloacas Plan Federal</t>
  </si>
  <si>
    <t>54/2022</t>
  </si>
  <si>
    <t>55/2022</t>
  </si>
  <si>
    <t>Conc. MO y Materiales refeccion E.E.S Nº8</t>
  </si>
  <si>
    <t>56/2022</t>
  </si>
  <si>
    <t>MASSA MIGUEL ANGEL (497)</t>
  </si>
  <si>
    <t>Adq. Regador Mechita</t>
  </si>
  <si>
    <t>57/2022</t>
  </si>
  <si>
    <t xml:space="preserve">LICITACION PRIVADA </t>
  </si>
  <si>
    <t>Cont. MO y mat p/const Sanitarios CEF Nº59</t>
  </si>
  <si>
    <t>58/2022</t>
  </si>
  <si>
    <t>Adq. materiales Luminaria Hospital</t>
  </si>
  <si>
    <t>DESIERTA POR VALOR SUPERIOR AL PRESUPUESTO</t>
  </si>
  <si>
    <t>IEP ILUMINACION</t>
  </si>
  <si>
    <t>MALFOY CONSTRUCCIONES S.A. (2291)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</si>
</sst>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* #,##0.00\ &quot;$&quot;_-;\-* #,##0.00\ &quot;$&quot;_-;_-* &quot;-&quot;??\ &quot;$&quot;_-;_-@_-"/>
    <numFmt numFmtId="164" formatCode="_-&quot;$&quot;* #,##0.00_-;\-&quot;$&quot;* #,##0.00_-;_-&quot;$&quot;* &quot;-&quot;??_-;_-@_-"/>
    <numFmt numFmtId="165" formatCode="_-* #,##0.00\ _€_-;\-* #,##0.00\ _€_-;_-* &quot;-&quot;??\ _€_-;_-@_-"/>
    <numFmt numFmtId="166" formatCode="_-[$$-2C0A]\ * #,##0.00_-;\-[$$-2C0A]\ * #,##0.00_-;_-[$$-2C0A]\ * &quot;-&quot;??_-;_-@_-"/>
    <numFmt numFmtId="167" formatCode="&quot;$&quot;\ #,##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FF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2">
    <xf numFmtId="0" fontId="0" fillId="0" borderId="0" xfId="0"/>
    <xf numFmtId="166" fontId="0" fillId="0" borderId="0" xfId="0" applyNumberFormat="1"/>
    <xf numFmtId="164" fontId="0" fillId="0" borderId="0" xfId="0" applyNumberFormat="1"/>
    <xf numFmtId="164" fontId="2" fillId="2" borderId="0" xfId="0" applyNumberFormat="1" applyFont="1" applyFill="1" applyAlignment="1">
      <alignment horizontal="center"/>
    </xf>
    <xf numFmtId="0" fontId="0" fillId="0" borderId="0" xfId="0" applyAlignment="1">
      <alignment horizontal="right"/>
    </xf>
    <xf numFmtId="167" fontId="0" fillId="0" borderId="0" xfId="1" applyNumberFormat="1" applyFont="1"/>
    <xf numFmtId="167" fontId="0" fillId="0" borderId="0" xfId="0" applyNumberFormat="1"/>
    <xf numFmtId="0" fontId="5" fillId="2" borderId="0" xfId="0" applyFont="1" applyFill="1" applyAlignment="1">
      <alignment horizontal="center"/>
    </xf>
    <xf numFmtId="167" fontId="5" fillId="2" borderId="0" xfId="0" applyNumberFormat="1" applyFont="1" applyFill="1" applyAlignment="1">
      <alignment horizontal="center"/>
    </xf>
    <xf numFmtId="164" fontId="5" fillId="2" borderId="0" xfId="0" applyNumberFormat="1" applyFont="1" applyFill="1" applyAlignment="1">
      <alignment horizontal="center"/>
    </xf>
    <xf numFmtId="0" fontId="0" fillId="0" borderId="0" xfId="0" applyAlignment="1">
      <alignment horizontal="center"/>
    </xf>
    <xf numFmtId="167" fontId="5" fillId="2" borderId="0" xfId="0" applyNumberFormat="1" applyFont="1" applyFill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167" fontId="3" fillId="0" borderId="1" xfId="0" applyNumberFormat="1" applyFont="1" applyBorder="1"/>
    <xf numFmtId="0" fontId="0" fillId="3" borderId="0" xfId="0" applyFill="1"/>
    <xf numFmtId="167" fontId="0" fillId="3" borderId="0" xfId="0" applyNumberFormat="1" applyFill="1"/>
    <xf numFmtId="167" fontId="0" fillId="3" borderId="0" xfId="1" applyNumberFormat="1" applyFont="1" applyFill="1"/>
    <xf numFmtId="164" fontId="0" fillId="3" borderId="0" xfId="0" applyNumberFormat="1" applyFill="1"/>
    <xf numFmtId="10" fontId="0" fillId="3" borderId="0" xfId="2" applyNumberFormat="1" applyFont="1" applyFill="1"/>
    <xf numFmtId="167" fontId="3" fillId="3" borderId="0" xfId="1" applyNumberFormat="1" applyFont="1" applyFill="1"/>
    <xf numFmtId="164" fontId="3" fillId="3" borderId="0" xfId="0" applyNumberFormat="1" applyFont="1" applyFill="1"/>
    <xf numFmtId="17" fontId="4" fillId="3" borderId="0" xfId="0" applyNumberFormat="1" applyFont="1" applyFill="1"/>
    <xf numFmtId="0" fontId="4" fillId="3" borderId="0" xfId="0" applyFont="1" applyFill="1"/>
    <xf numFmtId="49" fontId="4" fillId="3" borderId="0" xfId="0" applyNumberFormat="1" applyFont="1" applyFill="1" applyAlignment="1">
      <alignment horizontal="right"/>
    </xf>
    <xf numFmtId="0" fontId="4" fillId="3" borderId="0" xfId="0" applyFont="1" applyFill="1" applyAlignment="1">
      <alignment horizontal="right"/>
    </xf>
    <xf numFmtId="0" fontId="4" fillId="3" borderId="0" xfId="0" applyFont="1" applyFill="1" applyAlignment="1">
      <alignment horizontal="center"/>
    </xf>
    <xf numFmtId="167" fontId="4" fillId="3" borderId="0" xfId="0" applyNumberFormat="1" applyFont="1" applyFill="1" applyAlignment="1">
      <alignment horizontal="right"/>
    </xf>
    <xf numFmtId="167" fontId="4" fillId="3" borderId="0" xfId="1" applyNumberFormat="1" applyFont="1" applyFill="1"/>
    <xf numFmtId="167" fontId="4" fillId="3" borderId="0" xfId="1" applyNumberFormat="1" applyFont="1" applyFill="1" applyAlignment="1">
      <alignment horizontal="right"/>
    </xf>
    <xf numFmtId="164" fontId="4" fillId="3" borderId="0" xfId="0" applyNumberFormat="1" applyFont="1" applyFill="1" applyAlignment="1">
      <alignment horizontal="right"/>
    </xf>
    <xf numFmtId="17" fontId="0" fillId="3" borderId="0" xfId="0" applyNumberFormat="1" applyFill="1"/>
    <xf numFmtId="167" fontId="5" fillId="2" borderId="0" xfId="1" applyNumberFormat="1" applyFont="1" applyFill="1"/>
    <xf numFmtId="167" fontId="3" fillId="3" borderId="0" xfId="0" applyNumberFormat="1" applyFont="1" applyFill="1" applyAlignment="1">
      <alignment horizontal="center"/>
    </xf>
    <xf numFmtId="0" fontId="0" fillId="3" borderId="0" xfId="0" applyFill="1" applyAlignment="1">
      <alignment horizontal="center"/>
    </xf>
    <xf numFmtId="0" fontId="0" fillId="3" borderId="0" xfId="0" applyFont="1" applyFill="1" applyBorder="1"/>
    <xf numFmtId="0" fontId="0" fillId="3" borderId="0" xfId="0" applyFill="1" applyAlignment="1">
      <alignment horizontal="right"/>
    </xf>
    <xf numFmtId="164" fontId="0" fillId="4" borderId="0" xfId="0" applyNumberFormat="1" applyFill="1"/>
    <xf numFmtId="0" fontId="0" fillId="4" borderId="0" xfId="0" applyFill="1"/>
    <xf numFmtId="167" fontId="0" fillId="3" borderId="0" xfId="0" applyNumberFormat="1" applyFill="1" applyAlignment="1">
      <alignment horizontal="right"/>
    </xf>
    <xf numFmtId="167" fontId="3" fillId="3" borderId="0" xfId="1" applyNumberFormat="1" applyFont="1" applyFill="1" applyAlignment="1">
      <alignment horizontal="right"/>
    </xf>
    <xf numFmtId="167" fontId="5" fillId="2" borderId="0" xfId="0" applyNumberFormat="1" applyFont="1" applyFill="1" applyAlignment="1">
      <alignment horizontal="right"/>
    </xf>
    <xf numFmtId="44" fontId="0" fillId="3" borderId="0" xfId="3" applyFont="1" applyFill="1"/>
    <xf numFmtId="44" fontId="3" fillId="3" borderId="0" xfId="3" applyFont="1" applyFill="1"/>
    <xf numFmtId="44" fontId="5" fillId="2" borderId="0" xfId="3" applyFont="1" applyFill="1" applyAlignment="1">
      <alignment horizontal="center"/>
    </xf>
    <xf numFmtId="44" fontId="4" fillId="3" borderId="0" xfId="3" applyFont="1" applyFill="1" applyAlignment="1">
      <alignment horizontal="right"/>
    </xf>
    <xf numFmtId="44" fontId="0" fillId="0" borderId="0" xfId="3" applyFont="1"/>
    <xf numFmtId="17" fontId="0" fillId="0" borderId="0" xfId="0" applyNumberFormat="1" applyFill="1"/>
    <xf numFmtId="0" fontId="4" fillId="0" borderId="0" xfId="0" applyFont="1" applyFill="1"/>
    <xf numFmtId="0" fontId="0" fillId="0" borderId="0" xfId="0" applyFill="1"/>
    <xf numFmtId="16" fontId="0" fillId="0" borderId="0" xfId="0" applyNumberFormat="1" applyFill="1" applyAlignment="1">
      <alignment horizontal="left"/>
    </xf>
    <xf numFmtId="0" fontId="0" fillId="0" borderId="0" xfId="0" applyFill="1" applyAlignment="1">
      <alignment horizontal="right"/>
    </xf>
    <xf numFmtId="44" fontId="4" fillId="0" borderId="0" xfId="3" applyFont="1" applyFill="1" applyAlignment="1">
      <alignment horizontal="right"/>
    </xf>
    <xf numFmtId="167" fontId="0" fillId="0" borderId="0" xfId="0" applyNumberFormat="1" applyFill="1"/>
    <xf numFmtId="167" fontId="0" fillId="0" borderId="0" xfId="1" applyNumberFormat="1" applyFont="1" applyFill="1"/>
    <xf numFmtId="44" fontId="0" fillId="0" borderId="0" xfId="3" applyFont="1" applyFill="1"/>
    <xf numFmtId="164" fontId="0" fillId="0" borderId="0" xfId="0" applyNumberFormat="1" applyFill="1"/>
    <xf numFmtId="49" fontId="4" fillId="0" borderId="0" xfId="0" applyNumberFormat="1" applyFont="1" applyFill="1" applyAlignment="1">
      <alignment horizontal="right"/>
    </xf>
    <xf numFmtId="0" fontId="5" fillId="2" borderId="0" xfId="0" applyFont="1" applyFill="1" applyAlignment="1">
      <alignment horizontal="right"/>
    </xf>
    <xf numFmtId="49" fontId="0" fillId="3" borderId="0" xfId="0" applyNumberFormat="1" applyFill="1" applyAlignment="1">
      <alignment horizontal="right"/>
    </xf>
    <xf numFmtId="14" fontId="0" fillId="0" borderId="0" xfId="0" applyNumberFormat="1" applyFill="1"/>
    <xf numFmtId="14" fontId="0" fillId="5" borderId="0" xfId="0" applyNumberFormat="1" applyFill="1"/>
    <xf numFmtId="16" fontId="0" fillId="5" borderId="0" xfId="0" applyNumberFormat="1" applyFill="1" applyAlignment="1">
      <alignment horizontal="left"/>
    </xf>
    <xf numFmtId="44" fontId="0" fillId="0" borderId="0" xfId="3" applyFont="1" applyFill="1" applyAlignment="1">
      <alignment horizontal="center" vertical="center"/>
    </xf>
    <xf numFmtId="44" fontId="0" fillId="3" borderId="0" xfId="3" applyFont="1" applyFill="1" applyAlignment="1">
      <alignment horizontal="center" vertical="center"/>
    </xf>
    <xf numFmtId="44" fontId="0" fillId="3" borderId="0" xfId="3" applyFont="1" applyFill="1" applyAlignment="1">
      <alignment vertical="center"/>
    </xf>
    <xf numFmtId="44" fontId="0" fillId="3" borderId="0" xfId="3" applyFont="1" applyFill="1" applyAlignment="1">
      <alignment horizontal="right" vertical="center"/>
    </xf>
    <xf numFmtId="44" fontId="4" fillId="3" borderId="0" xfId="3" applyFont="1" applyFill="1" applyAlignment="1">
      <alignment horizontal="center" vertical="center"/>
    </xf>
    <xf numFmtId="44" fontId="4" fillId="3" borderId="0" xfId="3" applyFont="1" applyFill="1" applyAlignment="1">
      <alignment horizontal="right" vertical="center"/>
    </xf>
    <xf numFmtId="44" fontId="4" fillId="3" borderId="0" xfId="3" applyFont="1" applyFill="1" applyAlignment="1">
      <alignment vertical="center"/>
    </xf>
    <xf numFmtId="167" fontId="0" fillId="3" borderId="0" xfId="1" applyNumberFormat="1" applyFont="1" applyFill="1" applyAlignment="1">
      <alignment horizontal="right" vertical="center"/>
    </xf>
    <xf numFmtId="167" fontId="4" fillId="3" borderId="0" xfId="1" applyNumberFormat="1" applyFont="1" applyFill="1" applyAlignment="1">
      <alignment vertical="center"/>
    </xf>
    <xf numFmtId="167" fontId="4" fillId="3" borderId="0" xfId="1" applyNumberFormat="1" applyFont="1" applyFill="1" applyAlignment="1">
      <alignment horizontal="right" vertical="center"/>
    </xf>
  </cellXfs>
  <cellStyles count="4">
    <cellStyle name="Millares" xfId="1" builtinId="3"/>
    <cellStyle name="Moneda" xfId="3" builtinId="4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AD262"/>
  <sheetViews>
    <sheetView tabSelected="1" zoomScale="84" zoomScaleNormal="84" workbookViewId="0">
      <pane ySplit="3" topLeftCell="A4" activePane="bottomLeft" state="frozen"/>
      <selection pane="bottomLeft" activeCell="M18" sqref="M18:M205"/>
    </sheetView>
  </sheetViews>
  <sheetFormatPr baseColWidth="10" defaultRowHeight="15" x14ac:dyDescent="0.25"/>
  <cols>
    <col min="2" max="2" width="28" customWidth="1"/>
    <col min="3" max="3" width="58.28515625" bestFit="1" customWidth="1"/>
    <col min="4" max="4" width="15.28515625" customWidth="1"/>
    <col min="5" max="5" width="13.85546875" style="4" customWidth="1"/>
    <col min="7" max="7" width="16.28515625" hidden="1" customWidth="1"/>
    <col min="8" max="8" width="19.28515625" style="45" customWidth="1"/>
    <col min="9" max="9" width="19.140625" style="6" hidden="1" customWidth="1"/>
    <col min="10" max="10" width="14.5703125" style="5" hidden="1" customWidth="1"/>
    <col min="11" max="11" width="17.85546875" style="45" customWidth="1"/>
    <col min="12" max="12" width="0.7109375" style="2" hidden="1" customWidth="1"/>
    <col min="13" max="13" width="37.140625" customWidth="1"/>
    <col min="14" max="14" width="19.140625" hidden="1" customWidth="1"/>
    <col min="15" max="15" width="12.85546875" hidden="1" customWidth="1"/>
    <col min="16" max="16" width="14.42578125" hidden="1" customWidth="1"/>
    <col min="17" max="17" width="17.28515625" hidden="1" customWidth="1"/>
    <col min="18" max="18" width="16.85546875" hidden="1" customWidth="1"/>
    <col min="19" max="19" width="0" hidden="1" customWidth="1"/>
  </cols>
  <sheetData>
    <row r="1" spans="1:30" x14ac:dyDescent="0.25">
      <c r="A1" s="14"/>
      <c r="B1" s="14"/>
      <c r="C1" s="14"/>
      <c r="D1" s="14"/>
      <c r="E1" s="35"/>
      <c r="F1" s="14"/>
      <c r="G1" s="14"/>
      <c r="H1" s="41"/>
      <c r="I1" s="15"/>
      <c r="J1" s="16"/>
      <c r="K1" s="41"/>
      <c r="L1" s="17"/>
      <c r="M1" s="33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</row>
    <row r="2" spans="1:30" x14ac:dyDescent="0.25">
      <c r="A2" s="14"/>
      <c r="B2" s="14"/>
      <c r="C2" s="14"/>
      <c r="D2" s="14"/>
      <c r="E2" s="35"/>
      <c r="F2" s="14"/>
      <c r="G2" s="18">
        <f>1-(H2/L2)</f>
        <v>0</v>
      </c>
      <c r="H2" s="42">
        <f>SUBTOTAL(9,H4:H2217)</f>
        <v>38009524</v>
      </c>
      <c r="I2" s="19">
        <f>SUBTOTAL(9,I4:I227)</f>
        <v>0</v>
      </c>
      <c r="J2" s="19">
        <f>1-G2</f>
        <v>1</v>
      </c>
      <c r="K2" s="42">
        <f>SUBTOTAL(9,K4:K2217)</f>
        <v>38085806</v>
      </c>
      <c r="L2" s="20">
        <f>+I2+H2</f>
        <v>38009524</v>
      </c>
      <c r="M2" s="32">
        <f>+K2-H2</f>
        <v>76282</v>
      </c>
      <c r="N2" s="1"/>
      <c r="T2" s="14" t="s">
        <v>239</v>
      </c>
      <c r="U2" s="14"/>
      <c r="V2" s="14"/>
      <c r="W2" s="14"/>
      <c r="X2" s="14"/>
      <c r="Y2" s="14"/>
      <c r="Z2" s="14"/>
      <c r="AA2" s="14"/>
      <c r="AB2" s="14"/>
      <c r="AC2" s="14"/>
      <c r="AD2" s="14"/>
    </row>
    <row r="3" spans="1:30" x14ac:dyDescent="0.25">
      <c r="A3" s="7" t="s">
        <v>8</v>
      </c>
      <c r="B3" s="7" t="s">
        <v>7</v>
      </c>
      <c r="C3" s="7" t="s">
        <v>9</v>
      </c>
      <c r="D3" s="7" t="s">
        <v>6</v>
      </c>
      <c r="E3" s="57" t="s">
        <v>5</v>
      </c>
      <c r="F3" s="7" t="s">
        <v>4</v>
      </c>
      <c r="G3" s="7" t="s">
        <v>1</v>
      </c>
      <c r="H3" s="43" t="s">
        <v>2</v>
      </c>
      <c r="I3" s="8" t="s">
        <v>1</v>
      </c>
      <c r="J3" s="31"/>
      <c r="K3" s="43" t="s">
        <v>10</v>
      </c>
      <c r="L3" s="9" t="s">
        <v>3</v>
      </c>
      <c r="M3" s="9" t="s">
        <v>23</v>
      </c>
      <c r="N3" s="3" t="s">
        <v>12</v>
      </c>
      <c r="O3" s="3" t="s">
        <v>13</v>
      </c>
      <c r="P3" s="3" t="s">
        <v>14</v>
      </c>
      <c r="Q3" s="3" t="s">
        <v>15</v>
      </c>
      <c r="R3" s="3" t="s">
        <v>16</v>
      </c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</row>
    <row r="4" spans="1:30" hidden="1" x14ac:dyDescent="0.25">
      <c r="A4" s="21">
        <v>44197</v>
      </c>
      <c r="B4" s="22" t="s">
        <v>196</v>
      </c>
      <c r="C4" s="22" t="s">
        <v>18</v>
      </c>
      <c r="D4" s="22" t="s">
        <v>11</v>
      </c>
      <c r="E4" s="23" t="s">
        <v>17</v>
      </c>
      <c r="F4" s="24">
        <v>2</v>
      </c>
      <c r="G4" s="25"/>
      <c r="H4" s="44">
        <v>3400000</v>
      </c>
      <c r="I4" s="26"/>
      <c r="J4" s="27"/>
      <c r="K4" s="66">
        <v>5090750</v>
      </c>
      <c r="L4" s="29" t="s">
        <v>19</v>
      </c>
      <c r="M4" s="22" t="s">
        <v>113</v>
      </c>
      <c r="N4" s="4" t="s">
        <v>20</v>
      </c>
      <c r="O4" s="4"/>
      <c r="P4" s="4" t="s">
        <v>22</v>
      </c>
      <c r="Q4" s="4" t="s">
        <v>21</v>
      </c>
      <c r="R4" s="4" t="s">
        <v>20</v>
      </c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</row>
    <row r="5" spans="1:30" hidden="1" x14ac:dyDescent="0.25">
      <c r="A5" s="21">
        <v>44197</v>
      </c>
      <c r="B5" s="22" t="s">
        <v>196</v>
      </c>
      <c r="C5" s="22" t="s">
        <v>18</v>
      </c>
      <c r="D5" s="22" t="s">
        <v>11</v>
      </c>
      <c r="E5" s="23" t="s">
        <v>17</v>
      </c>
      <c r="F5" s="24">
        <v>2</v>
      </c>
      <c r="G5" s="25"/>
      <c r="H5" s="44">
        <v>1597000</v>
      </c>
      <c r="I5" s="26"/>
      <c r="J5" s="27">
        <f>1-G5</f>
        <v>1</v>
      </c>
      <c r="K5" s="66"/>
      <c r="L5" s="29"/>
      <c r="M5" s="22" t="s">
        <v>139</v>
      </c>
      <c r="N5" s="4"/>
      <c r="O5" s="4"/>
      <c r="P5" s="4"/>
      <c r="Q5" s="4"/>
      <c r="R5" s="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</row>
    <row r="6" spans="1:30" hidden="1" x14ac:dyDescent="0.25">
      <c r="A6" s="21">
        <v>44197</v>
      </c>
      <c r="B6" s="22" t="s">
        <v>196</v>
      </c>
      <c r="C6" s="22" t="s">
        <v>18</v>
      </c>
      <c r="D6" s="22" t="s">
        <v>11</v>
      </c>
      <c r="E6" s="23" t="s">
        <v>17</v>
      </c>
      <c r="F6" s="24">
        <v>2</v>
      </c>
      <c r="G6" s="25"/>
      <c r="H6" s="44">
        <v>996000</v>
      </c>
      <c r="I6" s="26"/>
      <c r="J6" s="27">
        <f>1-G6</f>
        <v>1</v>
      </c>
      <c r="K6" s="66"/>
      <c r="L6" s="29"/>
      <c r="M6" s="22" t="s">
        <v>139</v>
      </c>
      <c r="N6" s="4"/>
      <c r="O6" s="4"/>
      <c r="P6" s="4"/>
      <c r="Q6" s="4"/>
      <c r="R6" s="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</row>
    <row r="7" spans="1:30" hidden="1" x14ac:dyDescent="0.25">
      <c r="A7" s="21">
        <v>44197</v>
      </c>
      <c r="B7" s="22" t="s">
        <v>196</v>
      </c>
      <c r="C7" s="22" t="s">
        <v>24</v>
      </c>
      <c r="D7" s="22" t="s">
        <v>0</v>
      </c>
      <c r="E7" s="23" t="s">
        <v>25</v>
      </c>
      <c r="F7" s="24">
        <v>2</v>
      </c>
      <c r="G7" s="25"/>
      <c r="H7" s="44">
        <v>2340000</v>
      </c>
      <c r="I7" s="26"/>
      <c r="J7" s="27"/>
      <c r="K7" s="44">
        <v>2340000</v>
      </c>
      <c r="L7" s="29" t="s">
        <v>26</v>
      </c>
      <c r="M7" s="22" t="s">
        <v>131</v>
      </c>
      <c r="N7" s="4"/>
      <c r="O7" s="4"/>
      <c r="P7" s="4"/>
      <c r="Q7" s="4"/>
      <c r="R7" s="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</row>
    <row r="8" spans="1:30" hidden="1" x14ac:dyDescent="0.25">
      <c r="A8" s="21">
        <v>44197</v>
      </c>
      <c r="B8" s="22" t="s">
        <v>196</v>
      </c>
      <c r="C8" s="22" t="s">
        <v>27</v>
      </c>
      <c r="D8" s="22" t="s">
        <v>0</v>
      </c>
      <c r="E8" s="23" t="s">
        <v>28</v>
      </c>
      <c r="F8" s="24">
        <v>3</v>
      </c>
      <c r="G8" s="25"/>
      <c r="H8" s="44">
        <v>1770910</v>
      </c>
      <c r="I8" s="26"/>
      <c r="J8" s="27"/>
      <c r="K8" s="44">
        <v>1798500</v>
      </c>
      <c r="L8" s="29" t="s">
        <v>29</v>
      </c>
      <c r="M8" s="22" t="s">
        <v>30</v>
      </c>
      <c r="N8" s="4"/>
      <c r="O8" s="4"/>
      <c r="P8" s="4"/>
      <c r="Q8" s="4"/>
      <c r="R8" s="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</row>
    <row r="9" spans="1:30" hidden="1" x14ac:dyDescent="0.25">
      <c r="A9" s="21">
        <v>44197</v>
      </c>
      <c r="B9" s="22" t="s">
        <v>31</v>
      </c>
      <c r="C9" s="22" t="s">
        <v>32</v>
      </c>
      <c r="D9" s="22" t="s">
        <v>0</v>
      </c>
      <c r="E9" s="23" t="s">
        <v>17</v>
      </c>
      <c r="F9" s="24">
        <v>2</v>
      </c>
      <c r="G9" s="25"/>
      <c r="H9" s="44">
        <v>1225000</v>
      </c>
      <c r="I9" s="26"/>
      <c r="J9" s="27"/>
      <c r="K9" s="44">
        <v>1232000</v>
      </c>
      <c r="L9" s="29" t="s">
        <v>33</v>
      </c>
      <c r="M9" s="22" t="s">
        <v>173</v>
      </c>
      <c r="N9" s="4"/>
      <c r="O9" s="4"/>
      <c r="P9" s="4"/>
      <c r="Q9" s="4"/>
      <c r="R9" s="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</row>
    <row r="10" spans="1:30" hidden="1" x14ac:dyDescent="0.25">
      <c r="A10" s="21">
        <v>44197</v>
      </c>
      <c r="B10" s="22" t="s">
        <v>31</v>
      </c>
      <c r="C10" s="22" t="s">
        <v>34</v>
      </c>
      <c r="D10" s="22" t="s">
        <v>0</v>
      </c>
      <c r="E10" s="23" t="s">
        <v>25</v>
      </c>
      <c r="F10" s="24">
        <v>2</v>
      </c>
      <c r="G10" s="25"/>
      <c r="H10" s="44">
        <v>1230000</v>
      </c>
      <c r="I10" s="26"/>
      <c r="J10" s="27"/>
      <c r="K10" s="44">
        <v>1230000</v>
      </c>
      <c r="L10" s="29">
        <v>1250000</v>
      </c>
      <c r="M10" s="22" t="s">
        <v>148</v>
      </c>
      <c r="N10" s="4"/>
      <c r="O10" s="4"/>
      <c r="P10" s="4"/>
      <c r="Q10" s="4"/>
      <c r="R10" s="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</row>
    <row r="11" spans="1:30" hidden="1" x14ac:dyDescent="0.25">
      <c r="A11" s="21">
        <v>44228</v>
      </c>
      <c r="B11" s="22" t="s">
        <v>209</v>
      </c>
      <c r="C11" s="22" t="s">
        <v>233</v>
      </c>
      <c r="D11" s="22" t="s">
        <v>0</v>
      </c>
      <c r="E11" s="23" t="s">
        <v>17</v>
      </c>
      <c r="F11" s="24">
        <v>1</v>
      </c>
      <c r="G11" s="25"/>
      <c r="H11" s="44">
        <v>15450000</v>
      </c>
      <c r="I11" s="26"/>
      <c r="J11" s="27"/>
      <c r="K11" s="44">
        <v>15773197</v>
      </c>
      <c r="L11" s="29"/>
      <c r="M11" s="22" t="s">
        <v>271</v>
      </c>
      <c r="N11" s="4"/>
      <c r="O11" s="4"/>
      <c r="P11" s="4"/>
      <c r="Q11" s="4"/>
      <c r="R11" s="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</row>
    <row r="12" spans="1:30" hidden="1" x14ac:dyDescent="0.25">
      <c r="A12" s="21">
        <v>44228</v>
      </c>
      <c r="B12" s="22" t="s">
        <v>196</v>
      </c>
      <c r="C12" s="22" t="s">
        <v>35</v>
      </c>
      <c r="D12" s="22" t="s">
        <v>0</v>
      </c>
      <c r="E12" s="23" t="s">
        <v>36</v>
      </c>
      <c r="F12" s="24">
        <v>2</v>
      </c>
      <c r="G12" s="25"/>
      <c r="H12" s="44">
        <v>4620000</v>
      </c>
      <c r="I12" s="26"/>
      <c r="J12" s="27"/>
      <c r="K12" s="44">
        <v>4628000</v>
      </c>
      <c r="L12" s="29" t="s">
        <v>37</v>
      </c>
      <c r="M12" s="22" t="s">
        <v>126</v>
      </c>
      <c r="N12" s="4"/>
      <c r="O12" s="4"/>
      <c r="P12" s="4"/>
      <c r="Q12" s="4"/>
      <c r="R12" s="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</row>
    <row r="13" spans="1:30" hidden="1" x14ac:dyDescent="0.25">
      <c r="A13" s="21">
        <v>44228</v>
      </c>
      <c r="B13" s="22" t="s">
        <v>196</v>
      </c>
      <c r="C13" s="22" t="s">
        <v>38</v>
      </c>
      <c r="D13" s="22" t="s">
        <v>0</v>
      </c>
      <c r="E13" s="23" t="s">
        <v>39</v>
      </c>
      <c r="F13" s="24">
        <v>2</v>
      </c>
      <c r="G13" s="25"/>
      <c r="H13" s="44">
        <v>2980000</v>
      </c>
      <c r="I13" s="26"/>
      <c r="J13" s="27"/>
      <c r="K13" s="66">
        <v>5139250</v>
      </c>
      <c r="L13" s="29">
        <v>3000000</v>
      </c>
      <c r="M13" s="22" t="s">
        <v>113</v>
      </c>
      <c r="N13" s="4"/>
      <c r="O13" s="4"/>
      <c r="P13" s="4"/>
      <c r="Q13" s="4"/>
      <c r="R13" s="4" t="s">
        <v>40</v>
      </c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</row>
    <row r="14" spans="1:30" hidden="1" x14ac:dyDescent="0.25">
      <c r="A14" s="21">
        <v>44228</v>
      </c>
      <c r="B14" s="22" t="s">
        <v>196</v>
      </c>
      <c r="C14" s="22" t="s">
        <v>38</v>
      </c>
      <c r="D14" s="22" t="s">
        <v>0</v>
      </c>
      <c r="E14" s="23" t="s">
        <v>39</v>
      </c>
      <c r="F14" s="24">
        <v>2</v>
      </c>
      <c r="G14" s="25"/>
      <c r="H14" s="44">
        <v>2130000</v>
      </c>
      <c r="I14" s="26"/>
      <c r="J14" s="27"/>
      <c r="K14" s="66"/>
      <c r="L14" s="29">
        <v>2155000</v>
      </c>
      <c r="M14" s="22" t="s">
        <v>139</v>
      </c>
      <c r="N14" s="4" t="s">
        <v>21</v>
      </c>
      <c r="O14" s="4" t="s">
        <v>22</v>
      </c>
      <c r="P14" s="4" t="s">
        <v>22</v>
      </c>
      <c r="Q14" s="4"/>
      <c r="R14" s="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</row>
    <row r="15" spans="1:30" hidden="1" x14ac:dyDescent="0.25">
      <c r="A15" s="21">
        <v>44228</v>
      </c>
      <c r="B15" s="22" t="s">
        <v>31</v>
      </c>
      <c r="C15" s="22" t="s">
        <v>84</v>
      </c>
      <c r="D15" s="22" t="s">
        <v>0</v>
      </c>
      <c r="E15" s="23" t="s">
        <v>28</v>
      </c>
      <c r="F15" s="24">
        <v>1</v>
      </c>
      <c r="G15" s="25"/>
      <c r="H15" s="44">
        <v>864000</v>
      </c>
      <c r="I15" s="26"/>
      <c r="J15" s="27"/>
      <c r="K15" s="44">
        <v>900000</v>
      </c>
      <c r="L15" s="29"/>
      <c r="M15" s="22" t="s">
        <v>83</v>
      </c>
      <c r="N15" s="4" t="s">
        <v>48</v>
      </c>
      <c r="O15" s="4"/>
      <c r="P15" s="4"/>
      <c r="Q15" s="4"/>
      <c r="R15" s="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</row>
    <row r="16" spans="1:30" hidden="1" x14ac:dyDescent="0.25">
      <c r="A16" s="21">
        <v>44228</v>
      </c>
      <c r="B16" s="22" t="s">
        <v>31</v>
      </c>
      <c r="C16" s="22" t="s">
        <v>85</v>
      </c>
      <c r="D16" s="22" t="s">
        <v>0</v>
      </c>
      <c r="E16" s="23" t="s">
        <v>36</v>
      </c>
      <c r="F16" s="24">
        <v>2</v>
      </c>
      <c r="G16" s="25"/>
      <c r="H16" s="44">
        <v>1283800</v>
      </c>
      <c r="I16" s="26"/>
      <c r="J16" s="27"/>
      <c r="K16" s="44">
        <v>1300000</v>
      </c>
      <c r="L16" s="29">
        <v>1315500</v>
      </c>
      <c r="M16" s="22" t="s">
        <v>173</v>
      </c>
      <c r="N16" s="4"/>
      <c r="O16" s="4"/>
      <c r="P16" s="4"/>
      <c r="Q16" s="4"/>
      <c r="R16" s="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</row>
    <row r="17" spans="1:30" hidden="1" x14ac:dyDescent="0.25">
      <c r="A17" s="21">
        <v>44228</v>
      </c>
      <c r="B17" s="22" t="s">
        <v>31</v>
      </c>
      <c r="C17" s="22" t="s">
        <v>86</v>
      </c>
      <c r="D17" s="22" t="s">
        <v>0</v>
      </c>
      <c r="E17" s="23" t="s">
        <v>39</v>
      </c>
      <c r="F17" s="24">
        <v>2</v>
      </c>
      <c r="G17" s="25"/>
      <c r="H17" s="44">
        <v>628900</v>
      </c>
      <c r="I17" s="26"/>
      <c r="J17" s="27"/>
      <c r="K17" s="44">
        <v>700000</v>
      </c>
      <c r="L17" s="29">
        <v>640000</v>
      </c>
      <c r="M17" s="22" t="s">
        <v>42</v>
      </c>
      <c r="N17" s="4"/>
      <c r="O17" s="4"/>
      <c r="P17" s="4"/>
      <c r="Q17" s="4"/>
      <c r="R17" s="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</row>
    <row r="18" spans="1:30" x14ac:dyDescent="0.25">
      <c r="A18" s="21">
        <v>44228</v>
      </c>
      <c r="B18" s="22" t="s">
        <v>196</v>
      </c>
      <c r="C18" s="22" t="s">
        <v>43</v>
      </c>
      <c r="D18" s="22" t="s">
        <v>0</v>
      </c>
      <c r="E18" s="23" t="s">
        <v>44</v>
      </c>
      <c r="F18" s="24">
        <v>2</v>
      </c>
      <c r="G18" s="25"/>
      <c r="H18" s="44">
        <v>4050900</v>
      </c>
      <c r="I18" s="26"/>
      <c r="J18" s="27"/>
      <c r="K18" s="44">
        <v>4050924</v>
      </c>
      <c r="L18" s="29">
        <v>4200000</v>
      </c>
      <c r="M18" s="22" t="s">
        <v>123</v>
      </c>
      <c r="N18" s="4"/>
      <c r="O18" s="4"/>
      <c r="P18" s="4"/>
      <c r="Q18" s="4"/>
      <c r="R18" s="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</row>
    <row r="19" spans="1:30" hidden="1" x14ac:dyDescent="0.25">
      <c r="A19" s="21">
        <v>44228</v>
      </c>
      <c r="B19" s="22" t="s">
        <v>196</v>
      </c>
      <c r="C19" s="22" t="s">
        <v>45</v>
      </c>
      <c r="D19" s="22" t="s">
        <v>0</v>
      </c>
      <c r="E19" s="23" t="s">
        <v>46</v>
      </c>
      <c r="F19" s="24">
        <v>2</v>
      </c>
      <c r="G19" s="25"/>
      <c r="H19" s="44">
        <v>1727658</v>
      </c>
      <c r="I19" s="26"/>
      <c r="J19" s="27"/>
      <c r="K19" s="44">
        <v>1800000</v>
      </c>
      <c r="L19" s="29">
        <v>1877600</v>
      </c>
      <c r="M19" s="22" t="s">
        <v>47</v>
      </c>
      <c r="N19" s="4"/>
      <c r="O19" s="4"/>
      <c r="P19" s="4"/>
      <c r="Q19" s="4"/>
      <c r="R19" s="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</row>
    <row r="20" spans="1:30" hidden="1" x14ac:dyDescent="0.25">
      <c r="A20" s="21">
        <v>44228</v>
      </c>
      <c r="B20" s="22" t="s">
        <v>31</v>
      </c>
      <c r="C20" s="22" t="s">
        <v>87</v>
      </c>
      <c r="D20" s="22" t="s">
        <v>0</v>
      </c>
      <c r="E20" s="23" t="s">
        <v>44</v>
      </c>
      <c r="F20" s="24">
        <v>1</v>
      </c>
      <c r="G20" s="25"/>
      <c r="H20" s="44">
        <v>1387130.87</v>
      </c>
      <c r="I20" s="26"/>
      <c r="J20" s="27"/>
      <c r="K20" s="44">
        <v>1641300</v>
      </c>
      <c r="L20" s="29"/>
      <c r="M20" s="14" t="s">
        <v>294</v>
      </c>
      <c r="N20" s="4" t="s">
        <v>48</v>
      </c>
      <c r="O20" s="4"/>
      <c r="P20" s="4"/>
      <c r="Q20" s="4"/>
      <c r="R20" s="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</row>
    <row r="21" spans="1:30" hidden="1" x14ac:dyDescent="0.25">
      <c r="A21" s="21">
        <v>44228</v>
      </c>
      <c r="B21" s="22" t="s">
        <v>31</v>
      </c>
      <c r="C21" s="22" t="s">
        <v>88</v>
      </c>
      <c r="D21" s="22" t="s">
        <v>0</v>
      </c>
      <c r="E21" s="23" t="s">
        <v>46</v>
      </c>
      <c r="F21" s="24">
        <v>2</v>
      </c>
      <c r="G21" s="25"/>
      <c r="H21" s="44">
        <v>1377000</v>
      </c>
      <c r="I21" s="26"/>
      <c r="J21" s="27"/>
      <c r="K21" s="44">
        <v>1687500</v>
      </c>
      <c r="L21" s="29">
        <v>1687000</v>
      </c>
      <c r="M21" s="14" t="s">
        <v>372</v>
      </c>
      <c r="N21" s="4"/>
      <c r="O21" s="4"/>
      <c r="P21" s="4"/>
      <c r="Q21" s="4"/>
      <c r="R21" s="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</row>
    <row r="22" spans="1:30" hidden="1" x14ac:dyDescent="0.25">
      <c r="A22" s="21">
        <v>44256</v>
      </c>
      <c r="B22" s="22" t="s">
        <v>31</v>
      </c>
      <c r="C22" s="22" t="s">
        <v>89</v>
      </c>
      <c r="D22" s="22" t="s">
        <v>0</v>
      </c>
      <c r="E22" s="23" t="s">
        <v>49</v>
      </c>
      <c r="F22" s="24">
        <v>3</v>
      </c>
      <c r="G22" s="25"/>
      <c r="H22" s="44">
        <v>1285000</v>
      </c>
      <c r="I22" s="26"/>
      <c r="J22" s="27"/>
      <c r="K22" s="44">
        <v>1500000</v>
      </c>
      <c r="L22" s="29">
        <v>1498537</v>
      </c>
      <c r="M22" s="22" t="s">
        <v>50</v>
      </c>
      <c r="N22" s="4"/>
      <c r="O22" s="4"/>
      <c r="P22" s="4"/>
      <c r="Q22" s="4"/>
      <c r="R22" s="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</row>
    <row r="23" spans="1:30" hidden="1" x14ac:dyDescent="0.25">
      <c r="A23" s="21">
        <v>44256</v>
      </c>
      <c r="B23" s="22" t="s">
        <v>31</v>
      </c>
      <c r="C23" s="22" t="s">
        <v>51</v>
      </c>
      <c r="D23" s="22" t="s">
        <v>0</v>
      </c>
      <c r="E23" s="23" t="s">
        <v>52</v>
      </c>
      <c r="F23" s="24">
        <v>3</v>
      </c>
      <c r="G23" s="25"/>
      <c r="H23" s="44">
        <v>1400000</v>
      </c>
      <c r="I23" s="26"/>
      <c r="J23" s="27"/>
      <c r="K23" s="44">
        <v>1400000</v>
      </c>
      <c r="L23" s="29">
        <v>1500000</v>
      </c>
      <c r="M23" s="22" t="s">
        <v>53</v>
      </c>
      <c r="N23" s="4"/>
      <c r="O23" s="4"/>
      <c r="P23" s="4"/>
      <c r="Q23" s="4"/>
      <c r="R23" s="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</row>
    <row r="24" spans="1:30" hidden="1" x14ac:dyDescent="0.25">
      <c r="A24" s="21">
        <v>44256</v>
      </c>
      <c r="B24" s="22" t="s">
        <v>31</v>
      </c>
      <c r="C24" s="22" t="s">
        <v>90</v>
      </c>
      <c r="D24" s="22" t="s">
        <v>0</v>
      </c>
      <c r="E24" s="23" t="s">
        <v>54</v>
      </c>
      <c r="F24" s="24">
        <v>3</v>
      </c>
      <c r="G24" s="25"/>
      <c r="H24" s="44">
        <v>377917.34</v>
      </c>
      <c r="I24" s="26"/>
      <c r="J24" s="27"/>
      <c r="K24" s="44">
        <v>690000</v>
      </c>
      <c r="L24" s="29">
        <v>470000</v>
      </c>
      <c r="M24" s="14" t="s">
        <v>294</v>
      </c>
      <c r="N24" s="4"/>
      <c r="O24" s="4"/>
      <c r="P24" s="4"/>
      <c r="Q24" s="4"/>
      <c r="R24" s="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</row>
    <row r="25" spans="1:30" hidden="1" x14ac:dyDescent="0.25">
      <c r="A25" s="21">
        <v>44256</v>
      </c>
      <c r="B25" s="22" t="s">
        <v>31</v>
      </c>
      <c r="C25" s="22" t="s">
        <v>41</v>
      </c>
      <c r="D25" s="22" t="s">
        <v>0</v>
      </c>
      <c r="E25" s="23" t="s">
        <v>55</v>
      </c>
      <c r="F25" s="24">
        <v>2</v>
      </c>
      <c r="G25" s="25"/>
      <c r="H25" s="44">
        <v>1383000</v>
      </c>
      <c r="I25" s="26"/>
      <c r="J25" s="27"/>
      <c r="K25" s="44">
        <v>1400000</v>
      </c>
      <c r="L25" s="29">
        <v>1399000</v>
      </c>
      <c r="M25" s="22" t="s">
        <v>173</v>
      </c>
      <c r="N25" s="4"/>
      <c r="O25" s="4"/>
      <c r="P25" s="4"/>
      <c r="Q25" s="4"/>
      <c r="R25" s="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</row>
    <row r="26" spans="1:30" hidden="1" x14ac:dyDescent="0.25">
      <c r="A26" s="21">
        <v>44256</v>
      </c>
      <c r="B26" s="22" t="s">
        <v>196</v>
      </c>
      <c r="C26" s="22" t="s">
        <v>56</v>
      </c>
      <c r="D26" s="22" t="s">
        <v>57</v>
      </c>
      <c r="E26" s="23" t="s">
        <v>49</v>
      </c>
      <c r="F26" s="24">
        <v>2</v>
      </c>
      <c r="G26" s="25"/>
      <c r="H26" s="44">
        <v>0</v>
      </c>
      <c r="I26" s="26"/>
      <c r="J26" s="27"/>
      <c r="K26" s="66">
        <v>3890000</v>
      </c>
      <c r="L26" s="29">
        <v>7070250</v>
      </c>
      <c r="M26" s="22" t="s">
        <v>91</v>
      </c>
      <c r="N26" s="4" t="s">
        <v>58</v>
      </c>
      <c r="O26" s="4"/>
      <c r="P26" s="4"/>
      <c r="Q26" s="4" t="s">
        <v>59</v>
      </c>
      <c r="R26" s="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</row>
    <row r="27" spans="1:30" hidden="1" x14ac:dyDescent="0.25">
      <c r="A27" s="21">
        <v>44256</v>
      </c>
      <c r="B27" s="22" t="s">
        <v>196</v>
      </c>
      <c r="C27" s="22" t="s">
        <v>56</v>
      </c>
      <c r="D27" s="22" t="s">
        <v>57</v>
      </c>
      <c r="E27" s="23" t="s">
        <v>49</v>
      </c>
      <c r="F27" s="24">
        <v>2</v>
      </c>
      <c r="G27" s="25"/>
      <c r="H27" s="44">
        <v>0</v>
      </c>
      <c r="I27" s="26"/>
      <c r="J27" s="27"/>
      <c r="K27" s="66"/>
      <c r="L27" s="29">
        <v>6935550</v>
      </c>
      <c r="M27" s="22" t="s">
        <v>91</v>
      </c>
      <c r="N27" s="4" t="s">
        <v>58</v>
      </c>
      <c r="O27" s="4"/>
      <c r="P27" s="4"/>
      <c r="Q27" s="4" t="s">
        <v>60</v>
      </c>
      <c r="R27" s="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</row>
    <row r="28" spans="1:30" x14ac:dyDescent="0.25">
      <c r="A28" s="21">
        <v>44256</v>
      </c>
      <c r="B28" s="22" t="s">
        <v>196</v>
      </c>
      <c r="C28" s="22" t="s">
        <v>61</v>
      </c>
      <c r="D28" s="22" t="s">
        <v>0</v>
      </c>
      <c r="E28" s="23" t="s">
        <v>52</v>
      </c>
      <c r="F28" s="24">
        <v>2</v>
      </c>
      <c r="G28" s="25"/>
      <c r="H28" s="44">
        <v>4002500</v>
      </c>
      <c r="I28" s="26"/>
      <c r="J28" s="27"/>
      <c r="K28" s="44">
        <v>4010758</v>
      </c>
      <c r="L28" s="29">
        <v>4200000</v>
      </c>
      <c r="M28" s="22" t="s">
        <v>123</v>
      </c>
      <c r="N28" s="4"/>
      <c r="O28" s="4"/>
      <c r="P28" s="4"/>
      <c r="Q28" s="4"/>
      <c r="R28" s="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</row>
    <row r="29" spans="1:30" hidden="1" x14ac:dyDescent="0.25">
      <c r="A29" s="21">
        <v>44256</v>
      </c>
      <c r="B29" s="22" t="s">
        <v>196</v>
      </c>
      <c r="C29" s="22" t="s">
        <v>62</v>
      </c>
      <c r="D29" s="22" t="s">
        <v>0</v>
      </c>
      <c r="E29" s="23" t="s">
        <v>54</v>
      </c>
      <c r="F29" s="24">
        <v>2</v>
      </c>
      <c r="G29" s="25"/>
      <c r="H29" s="44">
        <v>3000000</v>
      </c>
      <c r="I29" s="26"/>
      <c r="J29" s="27"/>
      <c r="K29" s="44">
        <v>3005120</v>
      </c>
      <c r="L29" s="29">
        <v>3200000</v>
      </c>
      <c r="M29" s="14" t="s">
        <v>311</v>
      </c>
      <c r="N29" s="4"/>
      <c r="O29" s="4"/>
      <c r="P29" s="4"/>
      <c r="Q29" s="4"/>
      <c r="R29" s="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</row>
    <row r="30" spans="1:30" hidden="1" x14ac:dyDescent="0.25">
      <c r="A30" s="21">
        <v>44256</v>
      </c>
      <c r="B30" s="22" t="s">
        <v>196</v>
      </c>
      <c r="C30" s="22" t="s">
        <v>63</v>
      </c>
      <c r="D30" s="22" t="s">
        <v>0</v>
      </c>
      <c r="E30" s="23" t="s">
        <v>55</v>
      </c>
      <c r="F30" s="24">
        <v>2</v>
      </c>
      <c r="G30" s="25"/>
      <c r="H30" s="44">
        <v>3030000</v>
      </c>
      <c r="I30" s="26"/>
      <c r="J30" s="27"/>
      <c r="K30" s="44">
        <v>3050000</v>
      </c>
      <c r="L30" s="29">
        <v>3602635</v>
      </c>
      <c r="M30" s="14" t="s">
        <v>443</v>
      </c>
      <c r="N30" s="4"/>
      <c r="O30" s="4"/>
      <c r="P30" s="4"/>
      <c r="Q30" s="4"/>
      <c r="R30" s="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</row>
    <row r="31" spans="1:30" hidden="1" x14ac:dyDescent="0.25">
      <c r="A31" s="21">
        <v>44256</v>
      </c>
      <c r="B31" s="22" t="s">
        <v>196</v>
      </c>
      <c r="C31" s="22" t="s">
        <v>64</v>
      </c>
      <c r="D31" s="22" t="s">
        <v>0</v>
      </c>
      <c r="E31" s="23" t="s">
        <v>65</v>
      </c>
      <c r="F31" s="24">
        <v>3</v>
      </c>
      <c r="G31" s="25"/>
      <c r="H31" s="44">
        <v>4690000</v>
      </c>
      <c r="I31" s="26"/>
      <c r="J31" s="27"/>
      <c r="K31" s="44">
        <v>4595300</v>
      </c>
      <c r="L31" s="29">
        <v>5054400</v>
      </c>
      <c r="M31" s="22" t="s">
        <v>139</v>
      </c>
      <c r="N31" s="4"/>
      <c r="O31" s="4">
        <v>20000</v>
      </c>
      <c r="P31" s="4">
        <v>20000</v>
      </c>
      <c r="Q31" s="4">
        <v>10000</v>
      </c>
      <c r="R31" s="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</row>
    <row r="32" spans="1:30" hidden="1" x14ac:dyDescent="0.25">
      <c r="A32" s="21">
        <v>44256</v>
      </c>
      <c r="B32" s="22" t="s">
        <v>196</v>
      </c>
      <c r="C32" s="22" t="s">
        <v>66</v>
      </c>
      <c r="D32" s="22" t="s">
        <v>0</v>
      </c>
      <c r="E32" s="23" t="s">
        <v>67</v>
      </c>
      <c r="F32" s="24">
        <v>5</v>
      </c>
      <c r="G32" s="25"/>
      <c r="H32" s="44">
        <v>3822390</v>
      </c>
      <c r="I32" s="26"/>
      <c r="J32" s="27"/>
      <c r="K32" s="44">
        <v>4050000</v>
      </c>
      <c r="L32" s="29">
        <v>4050000</v>
      </c>
      <c r="M32" s="22" t="s">
        <v>160</v>
      </c>
      <c r="N32" s="4"/>
      <c r="O32" s="4"/>
      <c r="P32" s="4"/>
      <c r="Q32" s="4"/>
      <c r="R32" s="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</row>
    <row r="33" spans="1:30" hidden="1" x14ac:dyDescent="0.25">
      <c r="A33" s="21">
        <v>44287</v>
      </c>
      <c r="B33" s="22" t="s">
        <v>31</v>
      </c>
      <c r="C33" s="22" t="s">
        <v>68</v>
      </c>
      <c r="D33" s="22" t="s">
        <v>0</v>
      </c>
      <c r="E33" s="23" t="s">
        <v>65</v>
      </c>
      <c r="F33" s="24">
        <v>2</v>
      </c>
      <c r="G33" s="25"/>
      <c r="H33" s="44">
        <v>570000</v>
      </c>
      <c r="I33" s="26"/>
      <c r="J33" s="27"/>
      <c r="K33" s="44">
        <v>575000</v>
      </c>
      <c r="L33" s="29">
        <v>595000</v>
      </c>
      <c r="M33" s="22" t="s">
        <v>69</v>
      </c>
      <c r="N33" s="4"/>
      <c r="O33" s="4"/>
      <c r="P33" s="4"/>
      <c r="Q33" s="4"/>
      <c r="R33" s="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</row>
    <row r="34" spans="1:30" hidden="1" x14ac:dyDescent="0.25">
      <c r="A34" s="21">
        <v>44287</v>
      </c>
      <c r="B34" s="22" t="s">
        <v>196</v>
      </c>
      <c r="C34" s="22" t="s">
        <v>70</v>
      </c>
      <c r="D34" s="22" t="s">
        <v>0</v>
      </c>
      <c r="E34" s="23" t="s">
        <v>71</v>
      </c>
      <c r="F34" s="24">
        <v>4</v>
      </c>
      <c r="G34" s="25"/>
      <c r="H34" s="44">
        <v>3698524</v>
      </c>
      <c r="I34" s="26"/>
      <c r="J34" s="27"/>
      <c r="K34" s="44">
        <v>3760000</v>
      </c>
      <c r="L34" s="29">
        <v>3755000</v>
      </c>
      <c r="M34" s="22" t="s">
        <v>452</v>
      </c>
      <c r="N34" s="4"/>
      <c r="O34" s="4"/>
      <c r="P34" s="4"/>
      <c r="Q34" s="4"/>
      <c r="R34" s="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</row>
    <row r="35" spans="1:30" hidden="1" x14ac:dyDescent="0.25">
      <c r="A35" s="21">
        <v>44287</v>
      </c>
      <c r="B35" s="22" t="s">
        <v>31</v>
      </c>
      <c r="C35" s="22" t="s">
        <v>72</v>
      </c>
      <c r="D35" s="22" t="s">
        <v>0</v>
      </c>
      <c r="E35" s="23" t="s">
        <v>67</v>
      </c>
      <c r="F35" s="24">
        <v>2</v>
      </c>
      <c r="G35" s="25"/>
      <c r="H35" s="44">
        <v>1635000</v>
      </c>
      <c r="I35" s="26"/>
      <c r="J35" s="27"/>
      <c r="K35" s="44">
        <v>1650000</v>
      </c>
      <c r="L35" s="29">
        <v>1675000</v>
      </c>
      <c r="M35" s="22" t="s">
        <v>73</v>
      </c>
      <c r="N35" s="4"/>
      <c r="O35" s="4"/>
      <c r="P35" s="4"/>
      <c r="Q35" s="4"/>
      <c r="R35" s="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</row>
    <row r="36" spans="1:30" hidden="1" x14ac:dyDescent="0.25">
      <c r="A36" s="21">
        <v>44287</v>
      </c>
      <c r="B36" s="22" t="s">
        <v>31</v>
      </c>
      <c r="C36" s="22" t="s">
        <v>74</v>
      </c>
      <c r="D36" s="22" t="s">
        <v>0</v>
      </c>
      <c r="E36" s="23" t="s">
        <v>71</v>
      </c>
      <c r="F36" s="24">
        <v>3</v>
      </c>
      <c r="G36" s="25"/>
      <c r="H36" s="44">
        <v>1700050</v>
      </c>
      <c r="I36" s="26"/>
      <c r="J36" s="27"/>
      <c r="K36" s="44">
        <v>1701000</v>
      </c>
      <c r="L36" s="29">
        <v>2522050</v>
      </c>
      <c r="M36" s="22" t="s">
        <v>75</v>
      </c>
      <c r="N36" s="4"/>
      <c r="O36" s="4"/>
      <c r="P36" s="4"/>
      <c r="Q36" s="4"/>
      <c r="R36" s="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</row>
    <row r="37" spans="1:30" hidden="1" x14ac:dyDescent="0.25">
      <c r="A37" s="21">
        <v>44287</v>
      </c>
      <c r="B37" s="22" t="s">
        <v>31</v>
      </c>
      <c r="C37" s="22" t="s">
        <v>76</v>
      </c>
      <c r="D37" s="22" t="s">
        <v>0</v>
      </c>
      <c r="E37" s="23" t="s">
        <v>77</v>
      </c>
      <c r="F37" s="24">
        <v>2</v>
      </c>
      <c r="G37" s="25"/>
      <c r="H37" s="44">
        <v>1416000</v>
      </c>
      <c r="I37" s="26"/>
      <c r="J37" s="27"/>
      <c r="K37" s="44">
        <v>1420000</v>
      </c>
      <c r="L37" s="29">
        <v>1419500</v>
      </c>
      <c r="M37" s="22" t="s">
        <v>173</v>
      </c>
      <c r="N37" s="4"/>
      <c r="O37" s="4"/>
      <c r="P37" s="4"/>
      <c r="Q37" s="4"/>
      <c r="R37" s="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</row>
    <row r="38" spans="1:30" hidden="1" x14ac:dyDescent="0.25">
      <c r="A38" s="21">
        <v>44287</v>
      </c>
      <c r="B38" s="22" t="s">
        <v>31</v>
      </c>
      <c r="C38" s="22" t="s">
        <v>78</v>
      </c>
      <c r="D38" s="22" t="s">
        <v>0</v>
      </c>
      <c r="E38" s="23" t="s">
        <v>79</v>
      </c>
      <c r="F38" s="24">
        <v>2</v>
      </c>
      <c r="G38" s="25"/>
      <c r="H38" s="44">
        <v>993821.4</v>
      </c>
      <c r="I38" s="26"/>
      <c r="J38" s="27"/>
      <c r="K38" s="44">
        <v>1000000</v>
      </c>
      <c r="L38" s="29">
        <v>1050000</v>
      </c>
      <c r="M38" s="22" t="s">
        <v>160</v>
      </c>
      <c r="N38" s="4"/>
      <c r="O38" s="4"/>
      <c r="P38" s="4"/>
      <c r="Q38" s="4"/>
      <c r="R38" s="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</row>
    <row r="39" spans="1:30" hidden="1" x14ac:dyDescent="0.25">
      <c r="A39" s="21">
        <v>44287</v>
      </c>
      <c r="B39" s="22" t="s">
        <v>196</v>
      </c>
      <c r="C39" s="22" t="s">
        <v>80</v>
      </c>
      <c r="D39" s="22" t="s">
        <v>0</v>
      </c>
      <c r="E39" s="23" t="s">
        <v>77</v>
      </c>
      <c r="F39" s="24">
        <v>3</v>
      </c>
      <c r="G39" s="25"/>
      <c r="H39" s="44">
        <v>1638000</v>
      </c>
      <c r="I39" s="26"/>
      <c r="J39" s="27"/>
      <c r="K39" s="66">
        <v>5116000</v>
      </c>
      <c r="L39" s="29">
        <v>5698000</v>
      </c>
      <c r="M39" s="22" t="s">
        <v>113</v>
      </c>
      <c r="N39" s="4"/>
      <c r="O39" s="4"/>
      <c r="P39" s="4"/>
      <c r="Q39" s="4"/>
      <c r="R39" s="4">
        <v>20000</v>
      </c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</row>
    <row r="40" spans="1:30" hidden="1" x14ac:dyDescent="0.25">
      <c r="A40" s="21">
        <v>44287</v>
      </c>
      <c r="B40" s="22" t="s">
        <v>196</v>
      </c>
      <c r="C40" s="22" t="s">
        <v>80</v>
      </c>
      <c r="D40" s="22" t="s">
        <v>0</v>
      </c>
      <c r="E40" s="23" t="s">
        <v>77</v>
      </c>
      <c r="F40" s="24">
        <v>3</v>
      </c>
      <c r="G40" s="25"/>
      <c r="H40" s="44">
        <v>2030000</v>
      </c>
      <c r="I40" s="26"/>
      <c r="J40" s="27"/>
      <c r="K40" s="66"/>
      <c r="L40" s="29"/>
      <c r="M40" s="22" t="s">
        <v>139</v>
      </c>
      <c r="N40" s="4"/>
      <c r="O40" s="4">
        <v>20000</v>
      </c>
      <c r="P40" s="4">
        <v>15000</v>
      </c>
      <c r="Q40" s="4"/>
      <c r="R40" s="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</row>
    <row r="41" spans="1:30" hidden="1" x14ac:dyDescent="0.25">
      <c r="A41" s="21">
        <v>44287</v>
      </c>
      <c r="B41" s="22" t="s">
        <v>196</v>
      </c>
      <c r="C41" s="22" t="s">
        <v>80</v>
      </c>
      <c r="D41" s="22" t="s">
        <v>0</v>
      </c>
      <c r="E41" s="23" t="s">
        <v>77</v>
      </c>
      <c r="F41" s="24">
        <v>3</v>
      </c>
      <c r="G41" s="25"/>
      <c r="H41" s="44">
        <v>1363500</v>
      </c>
      <c r="I41" s="26"/>
      <c r="J41" s="27"/>
      <c r="K41" s="66"/>
      <c r="L41" s="29"/>
      <c r="M41" s="22" t="s">
        <v>139</v>
      </c>
      <c r="N41" s="4"/>
      <c r="O41" s="4"/>
      <c r="P41" s="4"/>
      <c r="Q41" s="4"/>
      <c r="R41" s="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</row>
    <row r="42" spans="1:30" hidden="1" x14ac:dyDescent="0.25">
      <c r="A42" s="21">
        <v>44287</v>
      </c>
      <c r="B42" s="22" t="s">
        <v>196</v>
      </c>
      <c r="C42" s="22" t="s">
        <v>81</v>
      </c>
      <c r="D42" s="22" t="s">
        <v>0</v>
      </c>
      <c r="E42" s="23" t="s">
        <v>79</v>
      </c>
      <c r="F42" s="24">
        <v>3</v>
      </c>
      <c r="G42" s="25"/>
      <c r="H42" s="44">
        <v>2650000</v>
      </c>
      <c r="I42" s="26"/>
      <c r="J42" s="27"/>
      <c r="K42" s="44">
        <v>3200000</v>
      </c>
      <c r="L42" s="29">
        <v>3266000</v>
      </c>
      <c r="M42" s="22" t="s">
        <v>82</v>
      </c>
      <c r="N42" s="4"/>
      <c r="O42" s="4"/>
      <c r="P42" s="4"/>
      <c r="Q42" s="4"/>
      <c r="R42" s="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</row>
    <row r="43" spans="1:30" hidden="1" x14ac:dyDescent="0.25">
      <c r="A43" s="21">
        <v>44317</v>
      </c>
      <c r="B43" s="22" t="s">
        <v>31</v>
      </c>
      <c r="C43" s="22" t="s">
        <v>112</v>
      </c>
      <c r="D43" s="22" t="s">
        <v>0</v>
      </c>
      <c r="E43" s="23" t="s">
        <v>92</v>
      </c>
      <c r="F43" s="24">
        <v>2</v>
      </c>
      <c r="G43" s="25"/>
      <c r="H43" s="44" t="s">
        <v>94</v>
      </c>
      <c r="I43" s="26"/>
      <c r="J43" s="27"/>
      <c r="K43" s="44" t="s">
        <v>93</v>
      </c>
      <c r="L43" s="29"/>
      <c r="M43" s="22" t="s">
        <v>95</v>
      </c>
      <c r="N43" s="4"/>
      <c r="O43" s="4"/>
      <c r="P43" s="4"/>
      <c r="Q43" s="4"/>
      <c r="R43" s="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</row>
    <row r="44" spans="1:30" hidden="1" x14ac:dyDescent="0.25">
      <c r="A44" s="21">
        <v>44317</v>
      </c>
      <c r="B44" s="22" t="s">
        <v>196</v>
      </c>
      <c r="C44" s="22" t="s">
        <v>115</v>
      </c>
      <c r="D44" s="22" t="s">
        <v>0</v>
      </c>
      <c r="E44" s="23" t="s">
        <v>92</v>
      </c>
      <c r="F44" s="24">
        <v>2</v>
      </c>
      <c r="G44" s="25"/>
      <c r="H44" s="44">
        <v>3270750</v>
      </c>
      <c r="I44" s="26"/>
      <c r="J44" s="27"/>
      <c r="K44" s="44" t="s">
        <v>96</v>
      </c>
      <c r="L44" s="29"/>
      <c r="M44" s="22" t="s">
        <v>139</v>
      </c>
      <c r="N44" s="4"/>
      <c r="O44" s="4"/>
      <c r="P44" s="4"/>
      <c r="Q44" s="4"/>
      <c r="R44" s="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</row>
    <row r="45" spans="1:30" hidden="1" x14ac:dyDescent="0.25">
      <c r="A45" s="21">
        <v>44317</v>
      </c>
      <c r="B45" s="22" t="s">
        <v>196</v>
      </c>
      <c r="C45" s="22" t="s">
        <v>116</v>
      </c>
      <c r="D45" s="22" t="s">
        <v>0</v>
      </c>
      <c r="E45" s="23" t="s">
        <v>92</v>
      </c>
      <c r="F45" s="24" t="s">
        <v>114</v>
      </c>
      <c r="G45" s="25"/>
      <c r="H45" s="44">
        <v>1780000</v>
      </c>
      <c r="I45" s="26"/>
      <c r="J45" s="27"/>
      <c r="K45" s="44">
        <v>5108550</v>
      </c>
      <c r="L45" s="29"/>
      <c r="M45" s="22" t="s">
        <v>113</v>
      </c>
      <c r="N45" s="4"/>
      <c r="O45" s="4"/>
      <c r="P45" s="4"/>
      <c r="Q45" s="4"/>
      <c r="R45" s="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</row>
    <row r="46" spans="1:30" hidden="1" x14ac:dyDescent="0.25">
      <c r="A46" s="21">
        <v>44317</v>
      </c>
      <c r="B46" s="22" t="s">
        <v>197</v>
      </c>
      <c r="C46" s="22" t="s">
        <v>117</v>
      </c>
      <c r="D46" s="22" t="s">
        <v>118</v>
      </c>
      <c r="E46" s="23" t="s">
        <v>97</v>
      </c>
      <c r="F46" s="24">
        <v>2</v>
      </c>
      <c r="G46" s="25"/>
      <c r="H46" s="44" t="s">
        <v>180</v>
      </c>
      <c r="I46" s="26"/>
      <c r="J46" s="27"/>
      <c r="K46" s="44" t="s">
        <v>98</v>
      </c>
      <c r="L46" s="29"/>
      <c r="M46" s="22" t="s">
        <v>99</v>
      </c>
      <c r="N46" s="4"/>
      <c r="O46" s="4"/>
      <c r="P46" s="4"/>
      <c r="Q46" s="4"/>
      <c r="R46" s="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</row>
    <row r="47" spans="1:30" hidden="1" x14ac:dyDescent="0.25">
      <c r="A47" s="21">
        <v>44317</v>
      </c>
      <c r="B47" s="22" t="s">
        <v>196</v>
      </c>
      <c r="C47" s="22" t="s">
        <v>119</v>
      </c>
      <c r="D47" s="22" t="s">
        <v>0</v>
      </c>
      <c r="E47" s="23" t="s">
        <v>97</v>
      </c>
      <c r="F47" s="24">
        <v>2</v>
      </c>
      <c r="G47" s="25"/>
      <c r="H47" s="44" t="s">
        <v>101</v>
      </c>
      <c r="I47" s="26"/>
      <c r="J47" s="27"/>
      <c r="K47" s="44" t="s">
        <v>100</v>
      </c>
      <c r="L47" s="29"/>
      <c r="M47" s="22" t="s">
        <v>102</v>
      </c>
      <c r="N47" s="4"/>
      <c r="O47" s="4"/>
      <c r="P47" s="4"/>
      <c r="Q47" s="4"/>
      <c r="R47" s="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</row>
    <row r="48" spans="1:30" hidden="1" x14ac:dyDescent="0.25">
      <c r="A48" s="21">
        <v>44317</v>
      </c>
      <c r="B48" s="22" t="s">
        <v>197</v>
      </c>
      <c r="C48" s="22" t="s">
        <v>120</v>
      </c>
      <c r="D48" s="22" t="s">
        <v>0</v>
      </c>
      <c r="E48" s="23" t="s">
        <v>103</v>
      </c>
      <c r="F48" s="24">
        <v>2</v>
      </c>
      <c r="G48" s="25"/>
      <c r="H48" s="44" t="s">
        <v>104</v>
      </c>
      <c r="I48" s="26"/>
      <c r="J48" s="27"/>
      <c r="K48" s="44" t="s">
        <v>105</v>
      </c>
      <c r="L48" s="29"/>
      <c r="M48" s="22" t="s">
        <v>173</v>
      </c>
      <c r="N48" s="4"/>
      <c r="O48" s="4"/>
      <c r="P48" s="4"/>
      <c r="Q48" s="4"/>
      <c r="R48" s="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</row>
    <row r="49" spans="1:30" hidden="1" x14ac:dyDescent="0.25">
      <c r="A49" s="21">
        <v>44348</v>
      </c>
      <c r="B49" s="22" t="s">
        <v>209</v>
      </c>
      <c r="C49" s="22" t="s">
        <v>234</v>
      </c>
      <c r="D49" s="22" t="s">
        <v>0</v>
      </c>
      <c r="E49" s="23" t="s">
        <v>25</v>
      </c>
      <c r="F49" s="24">
        <v>2</v>
      </c>
      <c r="G49" s="25"/>
      <c r="H49" s="44">
        <v>6475000</v>
      </c>
      <c r="I49" s="26"/>
      <c r="J49" s="27"/>
      <c r="K49" s="66">
        <v>16637000</v>
      </c>
      <c r="L49" s="29"/>
      <c r="M49" s="22" t="s">
        <v>113</v>
      </c>
      <c r="N49" s="4"/>
      <c r="O49" s="4"/>
      <c r="P49" s="4"/>
      <c r="Q49" s="4"/>
      <c r="R49" s="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</row>
    <row r="50" spans="1:30" hidden="1" x14ac:dyDescent="0.25">
      <c r="A50" s="21">
        <v>44348</v>
      </c>
      <c r="B50" s="22" t="s">
        <v>209</v>
      </c>
      <c r="C50" s="22" t="s">
        <v>234</v>
      </c>
      <c r="D50" s="22" t="s">
        <v>0</v>
      </c>
      <c r="E50" s="23" t="s">
        <v>25</v>
      </c>
      <c r="F50" s="24">
        <v>2</v>
      </c>
      <c r="G50" s="25"/>
      <c r="H50" s="44">
        <v>10810000</v>
      </c>
      <c r="I50" s="26"/>
      <c r="J50" s="27"/>
      <c r="K50" s="66"/>
      <c r="L50" s="29"/>
      <c r="M50" s="22" t="s">
        <v>139</v>
      </c>
      <c r="N50" s="4"/>
      <c r="O50" s="4"/>
      <c r="P50" s="4"/>
      <c r="Q50" s="4"/>
      <c r="R50" s="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</row>
    <row r="51" spans="1:30" x14ac:dyDescent="0.25">
      <c r="A51" s="21">
        <v>44348</v>
      </c>
      <c r="B51" s="22" t="s">
        <v>196</v>
      </c>
      <c r="C51" s="22" t="s">
        <v>121</v>
      </c>
      <c r="D51" s="22" t="s">
        <v>0</v>
      </c>
      <c r="E51" s="23" t="s">
        <v>103</v>
      </c>
      <c r="F51" s="24">
        <v>2</v>
      </c>
      <c r="G51" s="25"/>
      <c r="H51" s="44" t="s">
        <v>122</v>
      </c>
      <c r="I51" s="26"/>
      <c r="J51" s="27"/>
      <c r="K51" s="44" t="s">
        <v>106</v>
      </c>
      <c r="L51" s="29"/>
      <c r="M51" s="22" t="s">
        <v>123</v>
      </c>
      <c r="N51" s="4"/>
      <c r="O51" s="4"/>
      <c r="P51" s="4"/>
      <c r="Q51" s="4"/>
      <c r="R51" s="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</row>
    <row r="52" spans="1:30" hidden="1" x14ac:dyDescent="0.25">
      <c r="A52" s="21">
        <v>44348</v>
      </c>
      <c r="B52" s="22" t="s">
        <v>197</v>
      </c>
      <c r="C52" s="22" t="s">
        <v>124</v>
      </c>
      <c r="D52" s="22" t="s">
        <v>0</v>
      </c>
      <c r="E52" s="23" t="s">
        <v>107</v>
      </c>
      <c r="F52" s="24">
        <v>2</v>
      </c>
      <c r="G52" s="25"/>
      <c r="H52" s="44" t="s">
        <v>125</v>
      </c>
      <c r="I52" s="26"/>
      <c r="J52" s="27"/>
      <c r="K52" s="44" t="s">
        <v>108</v>
      </c>
      <c r="L52" s="29"/>
      <c r="M52" s="22" t="s">
        <v>126</v>
      </c>
      <c r="N52" s="4"/>
      <c r="O52" s="4"/>
      <c r="P52" s="4"/>
      <c r="Q52" s="4"/>
      <c r="R52" s="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</row>
    <row r="53" spans="1:30" hidden="1" x14ac:dyDescent="0.25">
      <c r="A53" s="21">
        <v>44348</v>
      </c>
      <c r="B53" s="22" t="s">
        <v>196</v>
      </c>
      <c r="C53" s="22" t="s">
        <v>127</v>
      </c>
      <c r="D53" s="22" t="s">
        <v>0</v>
      </c>
      <c r="E53" s="23" t="s">
        <v>107</v>
      </c>
      <c r="F53" s="24">
        <v>2</v>
      </c>
      <c r="G53" s="25"/>
      <c r="H53" s="44" t="s">
        <v>128</v>
      </c>
      <c r="I53" s="26"/>
      <c r="J53" s="27"/>
      <c r="K53" s="44" t="s">
        <v>109</v>
      </c>
      <c r="L53" s="29"/>
      <c r="M53" s="22" t="s">
        <v>95</v>
      </c>
      <c r="N53" s="4"/>
      <c r="O53" s="4"/>
      <c r="P53" s="4"/>
      <c r="Q53" s="4"/>
      <c r="R53" s="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</row>
    <row r="54" spans="1:30" hidden="1" x14ac:dyDescent="0.25">
      <c r="A54" s="21">
        <v>44348</v>
      </c>
      <c r="B54" s="22" t="s">
        <v>197</v>
      </c>
      <c r="C54" s="22" t="s">
        <v>144</v>
      </c>
      <c r="D54" s="22" t="s">
        <v>0</v>
      </c>
      <c r="E54" s="23" t="s">
        <v>145</v>
      </c>
      <c r="F54" s="24">
        <v>1</v>
      </c>
      <c r="G54" s="25"/>
      <c r="H54" s="44" t="s">
        <v>147</v>
      </c>
      <c r="I54" s="26"/>
      <c r="J54" s="27"/>
      <c r="K54" s="44" t="s">
        <v>146</v>
      </c>
      <c r="L54" s="29"/>
      <c r="M54" s="22" t="s">
        <v>148</v>
      </c>
      <c r="N54" s="4"/>
      <c r="O54" s="4"/>
      <c r="P54" s="4"/>
      <c r="Q54" s="4"/>
      <c r="R54" s="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</row>
    <row r="55" spans="1:30" hidden="1" x14ac:dyDescent="0.25">
      <c r="A55" s="21">
        <v>44348</v>
      </c>
      <c r="B55" s="22" t="s">
        <v>197</v>
      </c>
      <c r="C55" s="22" t="s">
        <v>129</v>
      </c>
      <c r="D55" s="22" t="s">
        <v>0</v>
      </c>
      <c r="E55" s="23" t="s">
        <v>110</v>
      </c>
      <c r="F55" s="24">
        <v>2</v>
      </c>
      <c r="G55" s="25"/>
      <c r="H55" s="44" t="s">
        <v>130</v>
      </c>
      <c r="I55" s="26"/>
      <c r="J55" s="27"/>
      <c r="K55" s="44" t="s">
        <v>111</v>
      </c>
      <c r="L55" s="29"/>
      <c r="M55" s="22" t="s">
        <v>131</v>
      </c>
      <c r="N55" s="4"/>
      <c r="O55" s="4"/>
      <c r="P55" s="4"/>
      <c r="Q55" s="4"/>
      <c r="R55" s="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</row>
    <row r="56" spans="1:30" hidden="1" x14ac:dyDescent="0.25">
      <c r="A56" s="21">
        <v>44378</v>
      </c>
      <c r="B56" s="22" t="s">
        <v>198</v>
      </c>
      <c r="C56" s="22" t="s">
        <v>132</v>
      </c>
      <c r="D56" s="22" t="s">
        <v>0</v>
      </c>
      <c r="E56" s="23" t="s">
        <v>28</v>
      </c>
      <c r="F56" s="24">
        <v>4</v>
      </c>
      <c r="G56" s="25"/>
      <c r="H56" s="44" t="s">
        <v>134</v>
      </c>
      <c r="I56" s="26"/>
      <c r="J56" s="27"/>
      <c r="K56" s="44" t="s">
        <v>133</v>
      </c>
      <c r="L56" s="29"/>
      <c r="M56" s="22" t="s">
        <v>135</v>
      </c>
      <c r="N56" s="4"/>
      <c r="O56" s="4"/>
      <c r="P56" s="4"/>
      <c r="Q56" s="4"/>
      <c r="R56" s="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</row>
    <row r="57" spans="1:30" hidden="1" x14ac:dyDescent="0.25">
      <c r="A57" s="21">
        <v>44378</v>
      </c>
      <c r="B57" s="22" t="s">
        <v>196</v>
      </c>
      <c r="C57" s="22" t="s">
        <v>136</v>
      </c>
      <c r="D57" s="22" t="s">
        <v>0</v>
      </c>
      <c r="E57" s="23" t="s">
        <v>110</v>
      </c>
      <c r="F57" s="24">
        <v>4</v>
      </c>
      <c r="G57" s="25"/>
      <c r="H57" s="44" t="s">
        <v>138</v>
      </c>
      <c r="I57" s="26"/>
      <c r="J57" s="27"/>
      <c r="K57" s="44" t="s">
        <v>137</v>
      </c>
      <c r="L57" s="29"/>
      <c r="M57" s="22" t="s">
        <v>139</v>
      </c>
      <c r="N57" s="4"/>
      <c r="O57" s="4"/>
      <c r="P57" s="4"/>
      <c r="Q57" s="4"/>
      <c r="R57" s="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</row>
    <row r="58" spans="1:30" hidden="1" x14ac:dyDescent="0.25">
      <c r="A58" s="21">
        <v>44378</v>
      </c>
      <c r="B58" s="22" t="s">
        <v>198</v>
      </c>
      <c r="C58" s="22" t="s">
        <v>140</v>
      </c>
      <c r="D58" s="22" t="s">
        <v>0</v>
      </c>
      <c r="E58" s="23" t="s">
        <v>36</v>
      </c>
      <c r="F58" s="24">
        <v>3</v>
      </c>
      <c r="G58" s="25"/>
      <c r="H58" s="44" t="s">
        <v>141</v>
      </c>
      <c r="I58" s="26"/>
      <c r="J58" s="27"/>
      <c r="K58" s="44" t="s">
        <v>142</v>
      </c>
      <c r="L58" s="29"/>
      <c r="M58" s="22" t="s">
        <v>143</v>
      </c>
      <c r="N58" s="4"/>
      <c r="O58" s="4"/>
      <c r="P58" s="4"/>
      <c r="Q58" s="4"/>
      <c r="R58" s="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</row>
    <row r="59" spans="1:30" hidden="1" x14ac:dyDescent="0.25">
      <c r="A59" s="21">
        <v>44378</v>
      </c>
      <c r="B59" s="22" t="s">
        <v>196</v>
      </c>
      <c r="C59" s="22" t="s">
        <v>149</v>
      </c>
      <c r="D59" s="22" t="s">
        <v>57</v>
      </c>
      <c r="E59" s="23" t="s">
        <v>145</v>
      </c>
      <c r="F59" s="24">
        <v>1</v>
      </c>
      <c r="G59" s="25"/>
      <c r="H59" s="44" t="s">
        <v>151</v>
      </c>
      <c r="I59" s="26"/>
      <c r="J59" s="27"/>
      <c r="K59" s="44" t="s">
        <v>150</v>
      </c>
      <c r="L59" s="29"/>
      <c r="M59" s="22" t="s">
        <v>152</v>
      </c>
      <c r="N59" s="4"/>
      <c r="O59" s="4"/>
      <c r="P59" s="4"/>
      <c r="Q59" s="4"/>
      <c r="R59" s="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</row>
    <row r="60" spans="1:30" hidden="1" x14ac:dyDescent="0.25">
      <c r="A60" s="21">
        <v>44378</v>
      </c>
      <c r="B60" s="22" t="s">
        <v>198</v>
      </c>
      <c r="C60" s="22" t="s">
        <v>153</v>
      </c>
      <c r="D60" s="22" t="s">
        <v>0</v>
      </c>
      <c r="E60" s="23" t="s">
        <v>39</v>
      </c>
      <c r="F60" s="24">
        <v>4</v>
      </c>
      <c r="G60" s="25"/>
      <c r="H60" s="44" t="s">
        <v>154</v>
      </c>
      <c r="I60" s="26"/>
      <c r="J60" s="27"/>
      <c r="K60" s="44" t="s">
        <v>154</v>
      </c>
      <c r="L60" s="29"/>
      <c r="M60" s="22" t="s">
        <v>155</v>
      </c>
      <c r="N60" s="4"/>
      <c r="O60" s="4"/>
      <c r="P60" s="4"/>
      <c r="Q60" s="4"/>
      <c r="R60" s="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</row>
    <row r="61" spans="1:30" hidden="1" x14ac:dyDescent="0.25">
      <c r="A61" s="21">
        <v>44378</v>
      </c>
      <c r="B61" s="22" t="s">
        <v>197</v>
      </c>
      <c r="C61" s="22" t="s">
        <v>156</v>
      </c>
      <c r="D61" s="22" t="s">
        <v>0</v>
      </c>
      <c r="E61" s="23" t="s">
        <v>157</v>
      </c>
      <c r="F61" s="24">
        <v>2</v>
      </c>
      <c r="G61" s="25"/>
      <c r="H61" s="44" t="s">
        <v>158</v>
      </c>
      <c r="I61" s="26"/>
      <c r="J61" s="27"/>
      <c r="K61" s="44" t="s">
        <v>159</v>
      </c>
      <c r="L61" s="29"/>
      <c r="M61" s="22" t="s">
        <v>160</v>
      </c>
      <c r="N61" s="4"/>
      <c r="O61" s="4"/>
      <c r="P61" s="4"/>
      <c r="Q61" s="4"/>
      <c r="R61" s="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</row>
    <row r="62" spans="1:30" hidden="1" x14ac:dyDescent="0.25">
      <c r="A62" s="21">
        <v>44378</v>
      </c>
      <c r="B62" s="22" t="s">
        <v>31</v>
      </c>
      <c r="C62" s="22" t="s">
        <v>161</v>
      </c>
      <c r="D62" s="22" t="s">
        <v>0</v>
      </c>
      <c r="E62" s="23" t="s">
        <v>162</v>
      </c>
      <c r="F62" s="24">
        <v>2</v>
      </c>
      <c r="G62" s="25"/>
      <c r="H62" s="44" t="s">
        <v>163</v>
      </c>
      <c r="I62" s="26"/>
      <c r="J62" s="27"/>
      <c r="K62" s="44" t="s">
        <v>164</v>
      </c>
      <c r="L62" s="29"/>
      <c r="M62" s="22" t="s">
        <v>165</v>
      </c>
      <c r="N62" s="4"/>
      <c r="O62" s="4"/>
      <c r="P62" s="4"/>
      <c r="Q62" s="4"/>
      <c r="R62" s="4"/>
      <c r="T62" s="14"/>
      <c r="U62" s="14"/>
      <c r="V62" s="14"/>
      <c r="W62" s="14"/>
      <c r="X62" s="14"/>
      <c r="Y62" s="14"/>
      <c r="Z62" s="14"/>
      <c r="AA62" s="14"/>
      <c r="AB62" s="14"/>
      <c r="AC62" s="14"/>
      <c r="AD62" s="14"/>
    </row>
    <row r="63" spans="1:30" hidden="1" x14ac:dyDescent="0.25">
      <c r="A63" s="21">
        <v>44378</v>
      </c>
      <c r="B63" s="22" t="s">
        <v>197</v>
      </c>
      <c r="C63" s="22" t="s">
        <v>166</v>
      </c>
      <c r="D63" s="22" t="s">
        <v>0</v>
      </c>
      <c r="E63" s="23" t="s">
        <v>167</v>
      </c>
      <c r="F63" s="24">
        <v>2</v>
      </c>
      <c r="G63" s="25"/>
      <c r="H63" s="44" t="s">
        <v>169</v>
      </c>
      <c r="I63" s="26"/>
      <c r="J63" s="27"/>
      <c r="K63" s="44" t="s">
        <v>168</v>
      </c>
      <c r="L63" s="29"/>
      <c r="M63" s="22" t="s">
        <v>160</v>
      </c>
      <c r="N63" s="4"/>
      <c r="O63" s="4"/>
      <c r="P63" s="4"/>
      <c r="Q63" s="4"/>
      <c r="R63" s="4"/>
      <c r="T63" s="14"/>
      <c r="U63" s="14"/>
      <c r="V63" s="14"/>
      <c r="W63" s="14"/>
      <c r="X63" s="14"/>
      <c r="Y63" s="14"/>
      <c r="Z63" s="14"/>
      <c r="AA63" s="14"/>
      <c r="AB63" s="14"/>
      <c r="AC63" s="14"/>
      <c r="AD63" s="14"/>
    </row>
    <row r="64" spans="1:30" hidden="1" x14ac:dyDescent="0.25">
      <c r="A64" s="21">
        <v>44378</v>
      </c>
      <c r="B64" s="22" t="s">
        <v>197</v>
      </c>
      <c r="C64" s="22" t="s">
        <v>170</v>
      </c>
      <c r="D64" s="22" t="s">
        <v>0</v>
      </c>
      <c r="E64" s="23" t="s">
        <v>171</v>
      </c>
      <c r="F64" s="24">
        <v>2</v>
      </c>
      <c r="G64" s="25"/>
      <c r="H64" s="44" t="s">
        <v>172</v>
      </c>
      <c r="I64" s="26"/>
      <c r="J64" s="27"/>
      <c r="K64" s="44" t="s">
        <v>111</v>
      </c>
      <c r="L64" s="29"/>
      <c r="M64" s="22" t="s">
        <v>173</v>
      </c>
      <c r="N64" s="4"/>
      <c r="O64" s="4"/>
      <c r="P64" s="4"/>
      <c r="Q64" s="4"/>
      <c r="R64" s="4"/>
      <c r="T64" s="14"/>
      <c r="U64" s="14"/>
      <c r="V64" s="14"/>
      <c r="W64" s="14"/>
      <c r="X64" s="14"/>
      <c r="Y64" s="14"/>
      <c r="Z64" s="14"/>
      <c r="AA64" s="14"/>
      <c r="AB64" s="14"/>
      <c r="AC64" s="14"/>
      <c r="AD64" s="14"/>
    </row>
    <row r="65" spans="1:30" hidden="1" x14ac:dyDescent="0.25">
      <c r="A65" s="21">
        <v>44409</v>
      </c>
      <c r="B65" s="22" t="s">
        <v>198</v>
      </c>
      <c r="C65" s="22" t="s">
        <v>174</v>
      </c>
      <c r="D65" s="22" t="s">
        <v>0</v>
      </c>
      <c r="E65" s="23" t="s">
        <v>44</v>
      </c>
      <c r="F65" s="24">
        <v>3</v>
      </c>
      <c r="G65" s="25"/>
      <c r="H65" s="44" t="s">
        <v>175</v>
      </c>
      <c r="I65" s="26"/>
      <c r="J65" s="27"/>
      <c r="K65" s="44" t="s">
        <v>176</v>
      </c>
      <c r="L65" s="29"/>
      <c r="M65" s="22" t="s">
        <v>177</v>
      </c>
      <c r="N65" s="4"/>
      <c r="O65" s="4"/>
      <c r="P65" s="4"/>
      <c r="Q65" s="4"/>
      <c r="R65" s="4"/>
      <c r="T65" s="14"/>
      <c r="U65" s="14"/>
      <c r="V65" s="14"/>
      <c r="W65" s="14"/>
      <c r="X65" s="14"/>
      <c r="Y65" s="14"/>
      <c r="Z65" s="14"/>
      <c r="AA65" s="14"/>
      <c r="AB65" s="14"/>
      <c r="AC65" s="14"/>
      <c r="AD65" s="14"/>
    </row>
    <row r="66" spans="1:30" hidden="1" x14ac:dyDescent="0.25">
      <c r="A66" s="21">
        <v>44409</v>
      </c>
      <c r="B66" s="22" t="s">
        <v>197</v>
      </c>
      <c r="C66" s="22" t="s">
        <v>178</v>
      </c>
      <c r="D66" s="22" t="s">
        <v>0</v>
      </c>
      <c r="E66" s="23" t="s">
        <v>179</v>
      </c>
      <c r="F66" s="24">
        <v>2</v>
      </c>
      <c r="G66" s="25"/>
      <c r="H66" s="44">
        <v>495581</v>
      </c>
      <c r="I66" s="26"/>
      <c r="J66" s="27"/>
      <c r="K66" s="44">
        <v>495600</v>
      </c>
      <c r="L66" s="29"/>
      <c r="M66" s="22" t="s">
        <v>181</v>
      </c>
      <c r="N66" s="4"/>
      <c r="O66" s="4"/>
      <c r="P66" s="4"/>
      <c r="Q66" s="4"/>
      <c r="R66" s="4"/>
      <c r="T66" s="14"/>
      <c r="U66" s="14"/>
      <c r="V66" s="14"/>
      <c r="W66" s="14"/>
      <c r="X66" s="14"/>
      <c r="Y66" s="14"/>
      <c r="Z66" s="14"/>
      <c r="AA66" s="14"/>
      <c r="AB66" s="14"/>
      <c r="AC66" s="14"/>
      <c r="AD66" s="14"/>
    </row>
    <row r="67" spans="1:30" hidden="1" x14ac:dyDescent="0.25">
      <c r="A67" s="21">
        <v>44409</v>
      </c>
      <c r="B67" s="22" t="s">
        <v>196</v>
      </c>
      <c r="C67" s="22" t="s">
        <v>182</v>
      </c>
      <c r="D67" s="22" t="s">
        <v>0</v>
      </c>
      <c r="E67" s="23" t="s">
        <v>157</v>
      </c>
      <c r="F67" s="24">
        <v>2</v>
      </c>
      <c r="G67" s="25"/>
      <c r="H67" s="44">
        <v>3823845</v>
      </c>
      <c r="I67" s="26"/>
      <c r="J67" s="27"/>
      <c r="K67" s="44">
        <v>3830000</v>
      </c>
      <c r="L67" s="29"/>
      <c r="M67" s="22" t="s">
        <v>183</v>
      </c>
      <c r="N67" s="4"/>
      <c r="O67" s="4"/>
      <c r="P67" s="4"/>
      <c r="Q67" s="4"/>
      <c r="R67" s="4"/>
      <c r="T67" s="14"/>
      <c r="U67" s="14"/>
      <c r="V67" s="14"/>
      <c r="W67" s="14"/>
      <c r="X67" s="14"/>
      <c r="Y67" s="14"/>
      <c r="Z67" s="14"/>
      <c r="AA67" s="14"/>
      <c r="AB67" s="14"/>
      <c r="AC67" s="14"/>
      <c r="AD67" s="14"/>
    </row>
    <row r="68" spans="1:30" hidden="1" x14ac:dyDescent="0.25">
      <c r="A68" s="21">
        <v>44409</v>
      </c>
      <c r="B68" s="22" t="s">
        <v>196</v>
      </c>
      <c r="C68" s="22" t="s">
        <v>184</v>
      </c>
      <c r="D68" s="22" t="s">
        <v>0</v>
      </c>
      <c r="E68" s="23" t="s">
        <v>162</v>
      </c>
      <c r="F68" s="24">
        <v>3</v>
      </c>
      <c r="G68" s="25"/>
      <c r="H68" s="44">
        <v>5120000</v>
      </c>
      <c r="I68" s="26"/>
      <c r="J68" s="27"/>
      <c r="K68" s="44">
        <v>5000000</v>
      </c>
      <c r="L68" s="29"/>
      <c r="M68" s="22" t="s">
        <v>152</v>
      </c>
      <c r="N68" s="4"/>
      <c r="O68" s="4"/>
      <c r="P68" s="4"/>
      <c r="Q68" s="4"/>
      <c r="R68" s="4"/>
      <c r="T68" s="14"/>
      <c r="U68" s="14"/>
      <c r="V68" s="14"/>
      <c r="W68" s="14"/>
      <c r="X68" s="14"/>
      <c r="Y68" s="14"/>
      <c r="Z68" s="14"/>
      <c r="AA68" s="14"/>
      <c r="AB68" s="14"/>
      <c r="AC68" s="14"/>
      <c r="AD68" s="14"/>
    </row>
    <row r="69" spans="1:30" hidden="1" x14ac:dyDescent="0.25">
      <c r="A69" s="21">
        <v>44409</v>
      </c>
      <c r="B69" s="22" t="s">
        <v>196</v>
      </c>
      <c r="C69" s="22" t="s">
        <v>185</v>
      </c>
      <c r="D69" s="22" t="s">
        <v>0</v>
      </c>
      <c r="E69" s="23" t="s">
        <v>167</v>
      </c>
      <c r="F69" s="24">
        <v>4</v>
      </c>
      <c r="G69" s="25"/>
      <c r="H69" s="44">
        <v>782400</v>
      </c>
      <c r="I69" s="26"/>
      <c r="J69" s="27"/>
      <c r="K69" s="66">
        <v>6066400</v>
      </c>
      <c r="L69" s="29"/>
      <c r="M69" s="22" t="s">
        <v>139</v>
      </c>
      <c r="N69" s="4"/>
      <c r="O69" s="4"/>
      <c r="P69" s="4"/>
      <c r="Q69" s="4"/>
      <c r="R69" s="4"/>
      <c r="T69" s="14"/>
      <c r="U69" s="14"/>
      <c r="V69" s="14"/>
      <c r="W69" s="14"/>
      <c r="X69" s="14"/>
      <c r="Y69" s="14"/>
      <c r="Z69" s="14"/>
      <c r="AA69" s="14"/>
      <c r="AB69" s="14"/>
      <c r="AC69" s="14"/>
      <c r="AD69" s="14"/>
    </row>
    <row r="70" spans="1:30" hidden="1" x14ac:dyDescent="0.25">
      <c r="A70" s="21">
        <v>44409</v>
      </c>
      <c r="B70" s="22" t="s">
        <v>196</v>
      </c>
      <c r="C70" s="22" t="s">
        <v>186</v>
      </c>
      <c r="D70" s="22" t="s">
        <v>0</v>
      </c>
      <c r="E70" s="23" t="s">
        <v>167</v>
      </c>
      <c r="F70" s="24">
        <v>4</v>
      </c>
      <c r="G70" s="25"/>
      <c r="H70" s="44">
        <v>4720000</v>
      </c>
      <c r="I70" s="26"/>
      <c r="J70" s="27"/>
      <c r="K70" s="66"/>
      <c r="L70" s="29"/>
      <c r="M70" s="22" t="s">
        <v>187</v>
      </c>
      <c r="N70" s="4"/>
      <c r="O70" s="4"/>
      <c r="P70" s="4"/>
      <c r="Q70" s="4"/>
      <c r="R70" s="4"/>
      <c r="T70" s="14"/>
      <c r="U70" s="14"/>
      <c r="V70" s="14"/>
      <c r="W70" s="14"/>
      <c r="X70" s="14"/>
      <c r="Y70" s="14"/>
      <c r="Z70" s="14"/>
      <c r="AA70" s="14"/>
      <c r="AB70" s="14"/>
      <c r="AC70" s="14"/>
      <c r="AD70" s="14"/>
    </row>
    <row r="71" spans="1:30" hidden="1" x14ac:dyDescent="0.25">
      <c r="A71" s="21">
        <v>44409</v>
      </c>
      <c r="B71" s="22" t="s">
        <v>198</v>
      </c>
      <c r="C71" s="22" t="s">
        <v>188</v>
      </c>
      <c r="D71" s="22" t="s">
        <v>195</v>
      </c>
      <c r="E71" s="23" t="s">
        <v>46</v>
      </c>
      <c r="F71" s="24">
        <v>2</v>
      </c>
      <c r="G71" s="25"/>
      <c r="H71" s="44">
        <v>7838000</v>
      </c>
      <c r="I71" s="26"/>
      <c r="J71" s="27"/>
      <c r="K71" s="44">
        <v>8050000</v>
      </c>
      <c r="L71" s="29"/>
      <c r="M71" s="22" t="s">
        <v>202</v>
      </c>
      <c r="N71" s="4"/>
      <c r="O71" s="4"/>
      <c r="P71" s="4"/>
      <c r="Q71" s="4"/>
      <c r="R71" s="4"/>
      <c r="T71" s="14"/>
      <c r="U71" s="14"/>
      <c r="V71" s="14"/>
      <c r="W71" s="14"/>
      <c r="X71" s="14"/>
      <c r="Y71" s="14"/>
      <c r="Z71" s="14"/>
      <c r="AA71" s="14"/>
      <c r="AB71" s="14"/>
      <c r="AC71" s="14"/>
      <c r="AD71" s="14"/>
    </row>
    <row r="72" spans="1:30" hidden="1" x14ac:dyDescent="0.25">
      <c r="A72" s="21">
        <v>44409</v>
      </c>
      <c r="B72" s="22" t="s">
        <v>196</v>
      </c>
      <c r="C72" s="22" t="s">
        <v>189</v>
      </c>
      <c r="D72" s="22" t="s">
        <v>0</v>
      </c>
      <c r="E72" s="23" t="s">
        <v>171</v>
      </c>
      <c r="F72" s="24">
        <v>2</v>
      </c>
      <c r="G72" s="25"/>
      <c r="H72" s="44">
        <v>6240000</v>
      </c>
      <c r="I72" s="26"/>
      <c r="J72" s="27"/>
      <c r="K72" s="44">
        <v>6312000</v>
      </c>
      <c r="L72" s="29"/>
      <c r="M72" s="22" t="s">
        <v>95</v>
      </c>
      <c r="N72" s="4"/>
      <c r="O72" s="4"/>
      <c r="P72" s="4"/>
      <c r="Q72" s="4"/>
      <c r="R72" s="4"/>
      <c r="T72" s="14"/>
      <c r="U72" s="14"/>
      <c r="V72" s="14"/>
      <c r="W72" s="14"/>
      <c r="X72" s="14"/>
      <c r="Y72" s="14"/>
      <c r="Z72" s="14"/>
      <c r="AA72" s="14"/>
      <c r="AB72" s="14"/>
      <c r="AC72" s="14"/>
      <c r="AD72" s="14"/>
    </row>
    <row r="73" spans="1:30" hidden="1" x14ac:dyDescent="0.25">
      <c r="A73" s="21">
        <v>44409</v>
      </c>
      <c r="B73" s="22" t="s">
        <v>197</v>
      </c>
      <c r="C73" s="22" t="s">
        <v>190</v>
      </c>
      <c r="D73" s="22" t="s">
        <v>0</v>
      </c>
      <c r="E73" s="23" t="s">
        <v>191</v>
      </c>
      <c r="F73" s="24">
        <v>2</v>
      </c>
      <c r="G73" s="25"/>
      <c r="H73" s="44">
        <v>1350000</v>
      </c>
      <c r="I73" s="26"/>
      <c r="J73" s="27"/>
      <c r="K73" s="44">
        <v>1350000</v>
      </c>
      <c r="L73" s="29"/>
      <c r="M73" s="22" t="s">
        <v>192</v>
      </c>
      <c r="N73" s="4"/>
      <c r="O73" s="4"/>
      <c r="P73" s="4"/>
      <c r="Q73" s="4"/>
      <c r="R73" s="4"/>
      <c r="T73" s="14"/>
      <c r="U73" s="14"/>
      <c r="V73" s="14"/>
      <c r="W73" s="14"/>
      <c r="X73" s="14"/>
      <c r="Y73" s="14"/>
      <c r="Z73" s="14"/>
      <c r="AA73" s="14"/>
      <c r="AB73" s="14"/>
      <c r="AC73" s="14"/>
      <c r="AD73" s="14"/>
    </row>
    <row r="74" spans="1:30" hidden="1" x14ac:dyDescent="0.25">
      <c r="A74" s="21">
        <v>44409</v>
      </c>
      <c r="B74" s="22" t="s">
        <v>31</v>
      </c>
      <c r="C74" s="22" t="s">
        <v>193</v>
      </c>
      <c r="D74" s="22" t="s">
        <v>0</v>
      </c>
      <c r="E74" s="23" t="s">
        <v>194</v>
      </c>
      <c r="F74" s="24">
        <v>2</v>
      </c>
      <c r="G74" s="25"/>
      <c r="H74" s="44">
        <v>1891340</v>
      </c>
      <c r="I74" s="26"/>
      <c r="J74" s="27"/>
      <c r="K74" s="44">
        <v>1900000</v>
      </c>
      <c r="L74" s="29"/>
      <c r="M74" s="22" t="s">
        <v>160</v>
      </c>
      <c r="N74" s="4"/>
      <c r="O74" s="4"/>
      <c r="P74" s="4"/>
      <c r="Q74" s="4"/>
      <c r="R74" s="4"/>
      <c r="T74" s="14"/>
      <c r="U74" s="14"/>
      <c r="V74" s="14"/>
      <c r="W74" s="14"/>
      <c r="X74" s="14"/>
      <c r="Y74" s="14"/>
      <c r="Z74" s="14"/>
      <c r="AA74" s="14"/>
      <c r="AB74" s="14"/>
      <c r="AC74" s="14"/>
      <c r="AD74" s="14"/>
    </row>
    <row r="75" spans="1:30" hidden="1" x14ac:dyDescent="0.25">
      <c r="A75" s="21">
        <v>44440</v>
      </c>
      <c r="B75" s="22" t="s">
        <v>196</v>
      </c>
      <c r="C75" s="22" t="s">
        <v>199</v>
      </c>
      <c r="D75" s="22" t="s">
        <v>0</v>
      </c>
      <c r="E75" s="23" t="s">
        <v>179</v>
      </c>
      <c r="F75" s="24">
        <v>4</v>
      </c>
      <c r="G75" s="25"/>
      <c r="H75" s="44">
        <v>5685000</v>
      </c>
      <c r="I75" s="26"/>
      <c r="J75" s="27"/>
      <c r="K75" s="66">
        <v>6555500</v>
      </c>
      <c r="L75" s="29"/>
      <c r="M75" s="22" t="s">
        <v>187</v>
      </c>
      <c r="N75" s="4"/>
      <c r="O75" s="4"/>
      <c r="P75" s="4"/>
      <c r="Q75" s="4"/>
      <c r="R75" s="4"/>
      <c r="T75" s="14"/>
      <c r="U75" s="14"/>
      <c r="V75" s="14"/>
      <c r="W75" s="14"/>
      <c r="X75" s="14"/>
      <c r="Y75" s="14"/>
      <c r="Z75" s="14"/>
      <c r="AA75" s="14"/>
      <c r="AB75" s="14"/>
      <c r="AC75" s="14"/>
      <c r="AD75" s="14"/>
    </row>
    <row r="76" spans="1:30" hidden="1" x14ac:dyDescent="0.25">
      <c r="A76" s="21">
        <v>44440</v>
      </c>
      <c r="B76" s="22" t="s">
        <v>196</v>
      </c>
      <c r="C76" s="22" t="s">
        <v>199</v>
      </c>
      <c r="D76" s="22" t="s">
        <v>0</v>
      </c>
      <c r="E76" s="23" t="s">
        <v>179</v>
      </c>
      <c r="F76" s="24">
        <v>4</v>
      </c>
      <c r="G76" s="25"/>
      <c r="H76" s="44">
        <v>352000</v>
      </c>
      <c r="I76" s="26"/>
      <c r="J76" s="27"/>
      <c r="K76" s="66"/>
      <c r="L76" s="29"/>
      <c r="M76" s="22" t="s">
        <v>139</v>
      </c>
      <c r="N76" s="4"/>
      <c r="O76" s="4"/>
      <c r="P76" s="4"/>
      <c r="Q76" s="4"/>
      <c r="R76" s="4"/>
      <c r="T76" s="14"/>
      <c r="U76" s="14"/>
      <c r="V76" s="14"/>
      <c r="W76" s="14"/>
      <c r="X76" s="14"/>
      <c r="Y76" s="14"/>
      <c r="Z76" s="14"/>
      <c r="AA76" s="14"/>
      <c r="AB76" s="14"/>
      <c r="AC76" s="14"/>
      <c r="AD76" s="14"/>
    </row>
    <row r="77" spans="1:30" hidden="1" x14ac:dyDescent="0.25">
      <c r="A77" s="21">
        <v>44440</v>
      </c>
      <c r="B77" s="22" t="s">
        <v>196</v>
      </c>
      <c r="C77" s="22" t="s">
        <v>200</v>
      </c>
      <c r="D77" s="22" t="s">
        <v>0</v>
      </c>
      <c r="E77" s="23" t="s">
        <v>191</v>
      </c>
      <c r="F77" s="24">
        <v>4</v>
      </c>
      <c r="G77" s="25"/>
      <c r="H77" s="44">
        <v>4796744</v>
      </c>
      <c r="I77" s="26"/>
      <c r="J77" s="27"/>
      <c r="K77" s="44">
        <v>5275000</v>
      </c>
      <c r="L77" s="29"/>
      <c r="M77" s="22" t="s">
        <v>201</v>
      </c>
      <c r="N77" s="4"/>
      <c r="O77" s="4"/>
      <c r="P77" s="4"/>
      <c r="Q77" s="4"/>
      <c r="R77" s="4"/>
      <c r="T77" s="14"/>
      <c r="U77" s="14"/>
      <c r="V77" s="14"/>
      <c r="W77" s="14"/>
      <c r="X77" s="14"/>
      <c r="Y77" s="14"/>
      <c r="Z77" s="14"/>
      <c r="AA77" s="14"/>
      <c r="AB77" s="14"/>
      <c r="AC77" s="14"/>
      <c r="AD77" s="14"/>
    </row>
    <row r="78" spans="1:30" hidden="1" x14ac:dyDescent="0.25">
      <c r="A78" s="21">
        <v>44440</v>
      </c>
      <c r="B78" s="22" t="s">
        <v>31</v>
      </c>
      <c r="C78" s="22" t="s">
        <v>203</v>
      </c>
      <c r="D78" s="22" t="s">
        <v>0</v>
      </c>
      <c r="E78" s="23" t="s">
        <v>204</v>
      </c>
      <c r="F78" s="24">
        <v>2</v>
      </c>
      <c r="G78" s="25"/>
      <c r="H78" s="44">
        <v>680000</v>
      </c>
      <c r="I78" s="26"/>
      <c r="J78" s="27"/>
      <c r="K78" s="44">
        <v>690000</v>
      </c>
      <c r="L78" s="29"/>
      <c r="M78" s="22" t="s">
        <v>205</v>
      </c>
      <c r="N78" s="4"/>
      <c r="O78" s="4"/>
      <c r="P78" s="4"/>
      <c r="Q78" s="4"/>
      <c r="R78" s="4"/>
      <c r="T78" s="14"/>
      <c r="U78" s="14"/>
      <c r="V78" s="14"/>
      <c r="W78" s="14"/>
      <c r="X78" s="14"/>
      <c r="Y78" s="14"/>
      <c r="Z78" s="14"/>
      <c r="AA78" s="14"/>
      <c r="AB78" s="14"/>
      <c r="AC78" s="14"/>
      <c r="AD78" s="14"/>
    </row>
    <row r="79" spans="1:30" hidden="1" x14ac:dyDescent="0.25">
      <c r="A79" s="21">
        <v>44440</v>
      </c>
      <c r="B79" s="22" t="s">
        <v>31</v>
      </c>
      <c r="C79" s="22" t="s">
        <v>206</v>
      </c>
      <c r="D79" s="22" t="s">
        <v>0</v>
      </c>
      <c r="E79" s="23" t="s">
        <v>207</v>
      </c>
      <c r="F79" s="24">
        <v>2</v>
      </c>
      <c r="G79" s="25"/>
      <c r="H79" s="44">
        <v>1028197.5</v>
      </c>
      <c r="I79" s="26"/>
      <c r="J79" s="27"/>
      <c r="K79" s="44">
        <v>1050000</v>
      </c>
      <c r="L79" s="29"/>
      <c r="M79" s="22" t="s">
        <v>160</v>
      </c>
      <c r="N79" s="4"/>
      <c r="O79" s="4"/>
      <c r="P79" s="4"/>
      <c r="Q79" s="4"/>
      <c r="R79" s="4"/>
      <c r="T79" s="14"/>
      <c r="U79" s="14"/>
      <c r="V79" s="14"/>
      <c r="W79" s="14"/>
      <c r="X79" s="14"/>
      <c r="Y79" s="14"/>
      <c r="Z79" s="14"/>
      <c r="AA79" s="14"/>
      <c r="AB79" s="14"/>
      <c r="AC79" s="14"/>
      <c r="AD79" s="14"/>
    </row>
    <row r="80" spans="1:30" hidden="1" x14ac:dyDescent="0.25">
      <c r="A80" s="21">
        <v>44470</v>
      </c>
      <c r="B80" s="22" t="s">
        <v>198</v>
      </c>
      <c r="C80" s="22" t="s">
        <v>208</v>
      </c>
      <c r="D80" s="22" t="s">
        <v>210</v>
      </c>
      <c r="E80" s="23" t="s">
        <v>49</v>
      </c>
      <c r="F80" s="24">
        <v>2</v>
      </c>
      <c r="G80" s="25"/>
      <c r="H80" s="44">
        <v>141174600.66</v>
      </c>
      <c r="I80" s="26"/>
      <c r="J80" s="27"/>
      <c r="K80" s="44">
        <v>129517926.65000001</v>
      </c>
      <c r="L80" s="29"/>
      <c r="M80" s="22" t="s">
        <v>215</v>
      </c>
      <c r="N80" s="4"/>
      <c r="O80" s="4"/>
      <c r="P80" s="4"/>
      <c r="Q80" s="4"/>
      <c r="R80" s="4"/>
      <c r="T80" s="14"/>
      <c r="U80" s="14"/>
      <c r="V80" s="14"/>
      <c r="W80" s="14"/>
      <c r="X80" s="14"/>
      <c r="Y80" s="14"/>
      <c r="Z80" s="14"/>
      <c r="AA80" s="14"/>
      <c r="AB80" s="14"/>
      <c r="AC80" s="14"/>
      <c r="AD80" s="14"/>
    </row>
    <row r="81" spans="1:30" hidden="1" x14ac:dyDescent="0.25">
      <c r="A81" s="21">
        <v>44470</v>
      </c>
      <c r="B81" s="22" t="s">
        <v>196</v>
      </c>
      <c r="C81" s="22" t="s">
        <v>211</v>
      </c>
      <c r="D81" s="22" t="s">
        <v>0</v>
      </c>
      <c r="E81" s="23" t="s">
        <v>194</v>
      </c>
      <c r="F81" s="24">
        <v>3</v>
      </c>
      <c r="G81" s="25"/>
      <c r="H81" s="44">
        <v>3657500</v>
      </c>
      <c r="I81" s="26"/>
      <c r="J81" s="27"/>
      <c r="K81" s="66">
        <v>6123000</v>
      </c>
      <c r="L81" s="29"/>
      <c r="M81" s="22" t="s">
        <v>187</v>
      </c>
      <c r="N81" s="4"/>
      <c r="O81" s="4"/>
      <c r="P81" s="4"/>
      <c r="Q81" s="4"/>
      <c r="R81" s="4"/>
      <c r="T81" s="14"/>
      <c r="U81" s="14"/>
      <c r="V81" s="14"/>
      <c r="W81" s="14"/>
      <c r="X81" s="14"/>
      <c r="Y81" s="14"/>
      <c r="Z81" s="14"/>
      <c r="AA81" s="14"/>
      <c r="AB81" s="14"/>
      <c r="AC81" s="14"/>
      <c r="AD81" s="14"/>
    </row>
    <row r="82" spans="1:30" hidden="1" x14ac:dyDescent="0.25">
      <c r="A82" s="21">
        <v>44470</v>
      </c>
      <c r="B82" s="22" t="s">
        <v>196</v>
      </c>
      <c r="C82" s="22" t="s">
        <v>211</v>
      </c>
      <c r="D82" s="22" t="s">
        <v>0</v>
      </c>
      <c r="E82" s="23" t="s">
        <v>194</v>
      </c>
      <c r="F82" s="24">
        <v>3</v>
      </c>
      <c r="G82" s="25"/>
      <c r="H82" s="44">
        <v>1780000</v>
      </c>
      <c r="I82" s="26"/>
      <c r="J82" s="27"/>
      <c r="K82" s="66"/>
      <c r="L82" s="29"/>
      <c r="M82" s="22" t="s">
        <v>113</v>
      </c>
      <c r="N82" s="4"/>
      <c r="O82" s="4"/>
      <c r="P82" s="4"/>
      <c r="Q82" s="4"/>
      <c r="R82" s="4"/>
      <c r="T82" s="14"/>
      <c r="U82" s="14"/>
      <c r="V82" s="14"/>
      <c r="W82" s="14"/>
      <c r="X82" s="14"/>
      <c r="Y82" s="14"/>
      <c r="Z82" s="14"/>
      <c r="AA82" s="14"/>
      <c r="AB82" s="14"/>
      <c r="AC82" s="14"/>
      <c r="AD82" s="14"/>
    </row>
    <row r="83" spans="1:30" hidden="1" x14ac:dyDescent="0.25">
      <c r="A83" s="21">
        <v>44470</v>
      </c>
      <c r="B83" s="22" t="s">
        <v>196</v>
      </c>
      <c r="C83" s="22" t="s">
        <v>211</v>
      </c>
      <c r="D83" s="22" t="s">
        <v>0</v>
      </c>
      <c r="E83" s="23" t="s">
        <v>194</v>
      </c>
      <c r="F83" s="24">
        <v>3</v>
      </c>
      <c r="G83" s="25"/>
      <c r="H83" s="44">
        <v>212500</v>
      </c>
      <c r="I83" s="26"/>
      <c r="J83" s="27"/>
      <c r="K83" s="66"/>
      <c r="L83" s="29"/>
      <c r="M83" s="22" t="s">
        <v>139</v>
      </c>
      <c r="N83" s="4"/>
      <c r="O83" s="4"/>
      <c r="P83" s="4"/>
      <c r="Q83" s="4"/>
      <c r="R83" s="4"/>
      <c r="T83" s="14"/>
      <c r="U83" s="14"/>
      <c r="V83" s="14"/>
      <c r="W83" s="14"/>
      <c r="X83" s="14"/>
      <c r="Y83" s="14"/>
      <c r="Z83" s="14"/>
      <c r="AA83" s="14"/>
      <c r="AB83" s="14"/>
      <c r="AC83" s="14"/>
      <c r="AD83" s="14"/>
    </row>
    <row r="84" spans="1:30" hidden="1" x14ac:dyDescent="0.25">
      <c r="A84" s="21">
        <v>44470</v>
      </c>
      <c r="B84" s="22" t="s">
        <v>31</v>
      </c>
      <c r="C84" s="22" t="s">
        <v>212</v>
      </c>
      <c r="D84" s="22" t="s">
        <v>0</v>
      </c>
      <c r="E84" s="23" t="s">
        <v>213</v>
      </c>
      <c r="F84" s="24">
        <v>2</v>
      </c>
      <c r="G84" s="25"/>
      <c r="H84" s="44">
        <v>1073380</v>
      </c>
      <c r="I84" s="26"/>
      <c r="J84" s="27"/>
      <c r="K84" s="44">
        <v>1075000</v>
      </c>
      <c r="L84" s="29"/>
      <c r="M84" s="22" t="s">
        <v>214</v>
      </c>
      <c r="N84" s="4"/>
      <c r="O84" s="4"/>
      <c r="P84" s="4"/>
      <c r="Q84" s="4"/>
      <c r="R84" s="4"/>
      <c r="T84" s="14"/>
      <c r="U84" s="14"/>
      <c r="V84" s="14"/>
      <c r="W84" s="14"/>
      <c r="X84" s="14"/>
      <c r="Y84" s="14"/>
      <c r="Z84" s="14"/>
      <c r="AA84" s="14"/>
      <c r="AB84" s="14"/>
      <c r="AC84" s="14"/>
      <c r="AD84" s="14"/>
    </row>
    <row r="85" spans="1:30" hidden="1" x14ac:dyDescent="0.25">
      <c r="A85" s="21">
        <v>44501</v>
      </c>
      <c r="B85" s="22" t="s">
        <v>31</v>
      </c>
      <c r="C85" s="22" t="s">
        <v>216</v>
      </c>
      <c r="D85" s="22" t="s">
        <v>0</v>
      </c>
      <c r="E85" s="23" t="s">
        <v>217</v>
      </c>
      <c r="F85" s="24">
        <v>2</v>
      </c>
      <c r="G85" s="25"/>
      <c r="H85" s="44">
        <v>1359000</v>
      </c>
      <c r="I85" s="26"/>
      <c r="J85" s="27"/>
      <c r="K85" s="44">
        <v>1400000</v>
      </c>
      <c r="L85" s="29"/>
      <c r="M85" s="22" t="s">
        <v>218</v>
      </c>
      <c r="N85" s="4"/>
      <c r="O85" s="4"/>
      <c r="P85" s="4"/>
      <c r="Q85" s="4"/>
      <c r="R85" s="4"/>
      <c r="T85" s="14"/>
      <c r="U85" s="14"/>
      <c r="V85" s="14"/>
      <c r="W85" s="14"/>
      <c r="X85" s="14"/>
      <c r="Y85" s="14"/>
      <c r="Z85" s="14"/>
      <c r="AA85" s="14"/>
      <c r="AB85" s="14"/>
      <c r="AC85" s="14"/>
      <c r="AD85" s="14"/>
    </row>
    <row r="86" spans="1:30" hidden="1" x14ac:dyDescent="0.25">
      <c r="A86" s="21">
        <v>44531</v>
      </c>
      <c r="B86" s="22" t="s">
        <v>31</v>
      </c>
      <c r="C86" s="22" t="s">
        <v>222</v>
      </c>
      <c r="D86" s="22" t="s">
        <v>0</v>
      </c>
      <c r="E86" s="23" t="s">
        <v>219</v>
      </c>
      <c r="F86" s="24">
        <v>2</v>
      </c>
      <c r="G86" s="25"/>
      <c r="H86" s="44">
        <v>1467050</v>
      </c>
      <c r="I86" s="26"/>
      <c r="J86" s="27"/>
      <c r="K86" s="44">
        <v>2000000</v>
      </c>
      <c r="L86" s="29"/>
      <c r="M86" s="22" t="s">
        <v>220</v>
      </c>
      <c r="N86" s="4"/>
      <c r="O86" s="4"/>
      <c r="P86" s="4"/>
      <c r="Q86" s="4"/>
      <c r="R86" s="4"/>
      <c r="T86" s="14"/>
      <c r="U86" s="14"/>
      <c r="V86" s="14"/>
      <c r="W86" s="14"/>
      <c r="X86" s="14"/>
      <c r="Y86" s="14"/>
      <c r="Z86" s="14"/>
      <c r="AA86" s="14"/>
      <c r="AB86" s="14"/>
      <c r="AC86" s="14"/>
      <c r="AD86" s="14"/>
    </row>
    <row r="87" spans="1:30" hidden="1" x14ac:dyDescent="0.25">
      <c r="A87" s="21">
        <v>44531</v>
      </c>
      <c r="B87" s="22" t="s">
        <v>31</v>
      </c>
      <c r="C87" s="22" t="s">
        <v>221</v>
      </c>
      <c r="D87" s="22" t="s">
        <v>0</v>
      </c>
      <c r="E87" s="23" t="s">
        <v>223</v>
      </c>
      <c r="F87" s="24">
        <v>2</v>
      </c>
      <c r="G87" s="25"/>
      <c r="H87" s="44">
        <v>1370000</v>
      </c>
      <c r="I87" s="26"/>
      <c r="J87" s="27"/>
      <c r="K87" s="44">
        <v>1500000</v>
      </c>
      <c r="L87" s="29"/>
      <c r="M87" s="22" t="s">
        <v>224</v>
      </c>
      <c r="N87" s="4"/>
      <c r="O87" s="4"/>
      <c r="P87" s="4"/>
      <c r="Q87" s="4"/>
      <c r="R87" s="4"/>
      <c r="T87" s="14"/>
      <c r="U87" s="14"/>
      <c r="V87" s="14"/>
      <c r="W87" s="14"/>
      <c r="X87" s="14"/>
      <c r="Y87" s="14"/>
      <c r="Z87" s="14"/>
      <c r="AA87" s="14"/>
      <c r="AB87" s="14"/>
      <c r="AC87" s="14"/>
      <c r="AD87" s="14"/>
    </row>
    <row r="88" spans="1:30" hidden="1" x14ac:dyDescent="0.25">
      <c r="A88" s="21">
        <v>44531</v>
      </c>
      <c r="B88" s="22" t="s">
        <v>31</v>
      </c>
      <c r="C88" s="22" t="s">
        <v>225</v>
      </c>
      <c r="D88" s="22" t="s">
        <v>0</v>
      </c>
      <c r="E88" s="23" t="s">
        <v>226</v>
      </c>
      <c r="F88" s="24">
        <v>2</v>
      </c>
      <c r="G88" s="25"/>
      <c r="H88" s="44">
        <v>1980000</v>
      </c>
      <c r="I88" s="26"/>
      <c r="J88" s="27"/>
      <c r="K88" s="44">
        <v>2170000</v>
      </c>
      <c r="L88" s="29"/>
      <c r="M88" s="22" t="s">
        <v>227</v>
      </c>
      <c r="N88" s="4"/>
      <c r="O88" s="4"/>
      <c r="P88" s="4"/>
      <c r="Q88" s="4"/>
      <c r="R88" s="4"/>
      <c r="T88" s="14"/>
      <c r="U88" s="14"/>
      <c r="V88" s="14"/>
      <c r="W88" s="14"/>
      <c r="X88" s="14"/>
      <c r="Y88" s="14"/>
      <c r="Z88" s="14"/>
      <c r="AA88" s="14"/>
      <c r="AB88" s="14"/>
      <c r="AC88" s="14"/>
      <c r="AD88" s="14"/>
    </row>
    <row r="89" spans="1:30" hidden="1" x14ac:dyDescent="0.25">
      <c r="A89" s="21">
        <v>44501</v>
      </c>
      <c r="B89" s="22" t="s">
        <v>196</v>
      </c>
      <c r="C89" s="22" t="s">
        <v>228</v>
      </c>
      <c r="D89" s="22" t="s">
        <v>0</v>
      </c>
      <c r="E89" s="23" t="s">
        <v>204</v>
      </c>
      <c r="F89" s="24">
        <v>2</v>
      </c>
      <c r="G89" s="25"/>
      <c r="H89" s="44">
        <v>4223000</v>
      </c>
      <c r="I89" s="26"/>
      <c r="J89" s="27"/>
      <c r="K89" s="44">
        <v>4223000</v>
      </c>
      <c r="L89" s="29"/>
      <c r="M89" s="22" t="s">
        <v>229</v>
      </c>
      <c r="N89" s="4"/>
      <c r="O89" s="4"/>
      <c r="P89" s="4"/>
      <c r="Q89" s="4"/>
      <c r="R89" s="4"/>
      <c r="T89" s="14"/>
      <c r="U89" s="14"/>
      <c r="V89" s="14"/>
      <c r="W89" s="14"/>
      <c r="X89" s="14"/>
      <c r="Y89" s="14"/>
      <c r="Z89" s="14"/>
      <c r="AA89" s="14"/>
      <c r="AB89" s="14"/>
      <c r="AC89" s="14"/>
      <c r="AD89" s="14"/>
    </row>
    <row r="90" spans="1:30" hidden="1" x14ac:dyDescent="0.25">
      <c r="A90" s="21">
        <v>44501</v>
      </c>
      <c r="B90" s="22" t="s">
        <v>196</v>
      </c>
      <c r="C90" s="22" t="s">
        <v>230</v>
      </c>
      <c r="D90" s="22" t="s">
        <v>0</v>
      </c>
      <c r="E90" s="23" t="s">
        <v>207</v>
      </c>
      <c r="F90" s="24">
        <v>3</v>
      </c>
      <c r="G90" s="25"/>
      <c r="H90" s="44">
        <v>2173320</v>
      </c>
      <c r="I90" s="26"/>
      <c r="J90" s="27"/>
      <c r="K90" s="66">
        <v>6945000</v>
      </c>
      <c r="L90" s="29"/>
      <c r="M90" s="22" t="s">
        <v>187</v>
      </c>
      <c r="N90" s="4"/>
      <c r="O90" s="4"/>
      <c r="P90" s="4"/>
      <c r="Q90" s="4"/>
      <c r="R90" s="4"/>
      <c r="T90" s="14"/>
      <c r="U90" s="14"/>
      <c r="V90" s="14"/>
      <c r="W90" s="14"/>
      <c r="X90" s="14"/>
      <c r="Y90" s="14"/>
      <c r="Z90" s="14"/>
      <c r="AA90" s="14"/>
      <c r="AB90" s="14"/>
      <c r="AC90" s="14"/>
      <c r="AD90" s="14"/>
    </row>
    <row r="91" spans="1:30" hidden="1" x14ac:dyDescent="0.25">
      <c r="A91" s="21">
        <v>44501</v>
      </c>
      <c r="B91" s="22" t="s">
        <v>196</v>
      </c>
      <c r="C91" s="22" t="s">
        <v>230</v>
      </c>
      <c r="D91" s="22" t="s">
        <v>0</v>
      </c>
      <c r="E91" s="23" t="s">
        <v>207</v>
      </c>
      <c r="F91" s="24">
        <v>3</v>
      </c>
      <c r="G91" s="25"/>
      <c r="H91" s="44">
        <v>1820000</v>
      </c>
      <c r="I91" s="26"/>
      <c r="J91" s="27"/>
      <c r="K91" s="66"/>
      <c r="L91" s="29"/>
      <c r="M91" s="22" t="s">
        <v>113</v>
      </c>
      <c r="N91" s="4"/>
      <c r="O91" s="4"/>
      <c r="P91" s="4"/>
      <c r="Q91" s="4"/>
      <c r="R91" s="4"/>
      <c r="T91" s="14"/>
      <c r="U91" s="14"/>
      <c r="V91" s="14"/>
      <c r="W91" s="14"/>
      <c r="X91" s="14"/>
      <c r="Y91" s="14"/>
      <c r="Z91" s="14"/>
      <c r="AA91" s="14"/>
      <c r="AB91" s="14"/>
      <c r="AC91" s="14"/>
      <c r="AD91" s="14"/>
    </row>
    <row r="92" spans="1:30" hidden="1" x14ac:dyDescent="0.25">
      <c r="A92" s="21">
        <v>44501</v>
      </c>
      <c r="B92" s="22" t="s">
        <v>196</v>
      </c>
      <c r="C92" s="22" t="s">
        <v>230</v>
      </c>
      <c r="D92" s="22" t="s">
        <v>0</v>
      </c>
      <c r="E92" s="23" t="s">
        <v>207</v>
      </c>
      <c r="F92" s="24">
        <v>3</v>
      </c>
      <c r="G92" s="25"/>
      <c r="H92" s="44">
        <v>1990000</v>
      </c>
      <c r="I92" s="26"/>
      <c r="J92" s="27"/>
      <c r="K92" s="66"/>
      <c r="L92" s="29"/>
      <c r="M92" s="22" t="s">
        <v>139</v>
      </c>
      <c r="N92" s="4"/>
      <c r="O92" s="4"/>
      <c r="P92" s="4"/>
      <c r="Q92" s="4"/>
      <c r="R92" s="4"/>
      <c r="T92" s="14"/>
      <c r="U92" s="14"/>
      <c r="V92" s="14"/>
      <c r="W92" s="14"/>
      <c r="X92" s="14"/>
      <c r="Y92" s="14"/>
      <c r="Z92" s="14"/>
      <c r="AA92" s="14"/>
      <c r="AB92" s="14"/>
      <c r="AC92" s="14"/>
      <c r="AD92" s="14"/>
    </row>
    <row r="93" spans="1:30" hidden="1" x14ac:dyDescent="0.25">
      <c r="A93" s="21">
        <v>44531</v>
      </c>
      <c r="B93" s="22" t="s">
        <v>196</v>
      </c>
      <c r="C93" s="22" t="s">
        <v>230</v>
      </c>
      <c r="D93" s="22" t="s">
        <v>0</v>
      </c>
      <c r="E93" s="23" t="s">
        <v>213</v>
      </c>
      <c r="F93" s="24">
        <v>2</v>
      </c>
      <c r="G93" s="25"/>
      <c r="H93" s="44">
        <v>4137200</v>
      </c>
      <c r="I93" s="26"/>
      <c r="J93" s="27"/>
      <c r="K93" s="66">
        <v>6945000</v>
      </c>
      <c r="L93" s="29"/>
      <c r="M93" s="22" t="s">
        <v>187</v>
      </c>
      <c r="N93" s="4"/>
      <c r="O93" s="4"/>
      <c r="P93" s="4"/>
      <c r="Q93" s="4"/>
      <c r="R93" s="4"/>
      <c r="T93" s="14"/>
      <c r="U93" s="14"/>
      <c r="V93" s="14"/>
      <c r="W93" s="14"/>
      <c r="X93" s="14"/>
      <c r="Y93" s="14"/>
      <c r="Z93" s="14"/>
      <c r="AA93" s="14"/>
      <c r="AB93" s="14"/>
      <c r="AC93" s="14"/>
      <c r="AD93" s="14"/>
    </row>
    <row r="94" spans="1:30" hidden="1" x14ac:dyDescent="0.25">
      <c r="A94" s="21">
        <v>44531</v>
      </c>
      <c r="B94" s="22" t="s">
        <v>196</v>
      </c>
      <c r="C94" s="22" t="s">
        <v>230</v>
      </c>
      <c r="D94" s="22" t="s">
        <v>0</v>
      </c>
      <c r="E94" s="23" t="s">
        <v>213</v>
      </c>
      <c r="F94" s="24">
        <v>2</v>
      </c>
      <c r="G94" s="25"/>
      <c r="H94" s="44">
        <v>1860000</v>
      </c>
      <c r="I94" s="26"/>
      <c r="J94" s="27"/>
      <c r="K94" s="66"/>
      <c r="L94" s="29"/>
      <c r="M94" s="22" t="s">
        <v>113</v>
      </c>
      <c r="N94" s="4"/>
      <c r="O94" s="4"/>
      <c r="P94" s="4"/>
      <c r="Q94" s="4"/>
      <c r="R94" s="4"/>
      <c r="T94" s="14"/>
      <c r="U94" s="14"/>
      <c r="V94" s="14"/>
      <c r="W94" s="14"/>
      <c r="X94" s="14"/>
      <c r="Y94" s="14"/>
      <c r="Z94" s="14"/>
      <c r="AA94" s="14"/>
      <c r="AB94" s="14"/>
      <c r="AC94" s="14"/>
      <c r="AD94" s="14"/>
    </row>
    <row r="95" spans="1:30" hidden="1" x14ac:dyDescent="0.25">
      <c r="A95" s="21">
        <v>44531</v>
      </c>
      <c r="B95" s="22" t="s">
        <v>196</v>
      </c>
      <c r="C95" s="22" t="s">
        <v>231</v>
      </c>
      <c r="D95" s="22" t="s">
        <v>0</v>
      </c>
      <c r="E95" s="23" t="s">
        <v>217</v>
      </c>
      <c r="F95" s="24">
        <v>2</v>
      </c>
      <c r="G95" s="25"/>
      <c r="H95" s="44">
        <v>3840000</v>
      </c>
      <c r="I95" s="26"/>
      <c r="J95" s="27"/>
      <c r="K95" s="44">
        <v>3850000</v>
      </c>
      <c r="L95" s="29"/>
      <c r="M95" s="22" t="s">
        <v>232</v>
      </c>
      <c r="N95" s="4"/>
      <c r="O95" s="4"/>
      <c r="P95" s="4"/>
      <c r="Q95" s="4"/>
      <c r="R95" s="4"/>
      <c r="T95" s="14"/>
      <c r="U95" s="14"/>
      <c r="V95" s="14"/>
      <c r="W95" s="14"/>
      <c r="X95" s="14"/>
      <c r="Y95" s="14"/>
      <c r="Z95" s="14"/>
      <c r="AA95" s="14"/>
      <c r="AB95" s="14"/>
      <c r="AC95" s="14"/>
      <c r="AD95" s="14"/>
    </row>
    <row r="96" spans="1:30" hidden="1" x14ac:dyDescent="0.25">
      <c r="A96" s="21">
        <v>44562</v>
      </c>
      <c r="B96" s="22" t="s">
        <v>31</v>
      </c>
      <c r="C96" s="22" t="s">
        <v>240</v>
      </c>
      <c r="D96" s="22" t="s">
        <v>0</v>
      </c>
      <c r="E96" s="23" t="s">
        <v>241</v>
      </c>
      <c r="F96" s="24">
        <v>2</v>
      </c>
      <c r="G96" s="25"/>
      <c r="H96" s="44">
        <v>1509827</v>
      </c>
      <c r="I96" s="26"/>
      <c r="J96" s="27"/>
      <c r="K96" s="44">
        <v>1510000</v>
      </c>
      <c r="L96" s="29"/>
      <c r="M96" s="22" t="s">
        <v>183</v>
      </c>
      <c r="N96" s="4"/>
      <c r="O96" s="4"/>
      <c r="P96" s="4"/>
      <c r="Q96" s="4"/>
      <c r="R96" s="4"/>
      <c r="T96" s="14"/>
      <c r="U96" s="14"/>
      <c r="V96" s="14"/>
      <c r="W96" s="14"/>
      <c r="X96" s="14"/>
      <c r="Y96" s="14"/>
      <c r="Z96" s="14"/>
      <c r="AA96" s="14"/>
      <c r="AB96" s="14"/>
      <c r="AC96" s="14"/>
      <c r="AD96" s="14"/>
    </row>
    <row r="97" spans="1:30" hidden="1" x14ac:dyDescent="0.25">
      <c r="A97" s="21">
        <v>44562</v>
      </c>
      <c r="B97" s="22" t="s">
        <v>196</v>
      </c>
      <c r="C97" s="22" t="s">
        <v>243</v>
      </c>
      <c r="D97" s="22" t="s">
        <v>0</v>
      </c>
      <c r="E97" s="23" t="s">
        <v>241</v>
      </c>
      <c r="F97" s="24">
        <v>3</v>
      </c>
      <c r="G97" s="25"/>
      <c r="H97" s="44">
        <v>1393500</v>
      </c>
      <c r="I97" s="26"/>
      <c r="J97" s="27"/>
      <c r="K97" s="68">
        <v>6557900</v>
      </c>
      <c r="L97" s="29"/>
      <c r="M97" s="22" t="s">
        <v>187</v>
      </c>
      <c r="T97" s="14"/>
      <c r="U97" s="14"/>
      <c r="V97" s="14"/>
      <c r="W97" s="14"/>
      <c r="X97" s="14"/>
      <c r="Y97" s="14"/>
      <c r="Z97" s="14"/>
      <c r="AA97" s="14"/>
      <c r="AB97" s="14"/>
      <c r="AC97" s="14"/>
      <c r="AD97" s="14"/>
    </row>
    <row r="98" spans="1:30" hidden="1" x14ac:dyDescent="0.25">
      <c r="A98" s="21">
        <v>44562</v>
      </c>
      <c r="B98" s="22" t="s">
        <v>196</v>
      </c>
      <c r="C98" s="22" t="s">
        <v>243</v>
      </c>
      <c r="D98" s="22" t="s">
        <v>0</v>
      </c>
      <c r="E98" s="23" t="s">
        <v>241</v>
      </c>
      <c r="F98" s="24">
        <v>3</v>
      </c>
      <c r="G98" s="25"/>
      <c r="H98" s="44">
        <v>1958000</v>
      </c>
      <c r="I98" s="26"/>
      <c r="J98" s="27"/>
      <c r="K98" s="68"/>
      <c r="L98" s="29"/>
      <c r="M98" s="22" t="s">
        <v>187</v>
      </c>
      <c r="T98" s="14"/>
      <c r="U98" s="14"/>
      <c r="V98" s="14"/>
      <c r="W98" s="14"/>
      <c r="X98" s="14"/>
      <c r="Y98" s="14"/>
      <c r="Z98" s="14"/>
      <c r="AA98" s="14"/>
      <c r="AB98" s="14"/>
      <c r="AC98" s="14"/>
      <c r="AD98" s="14"/>
    </row>
    <row r="99" spans="1:30" hidden="1" x14ac:dyDescent="0.25">
      <c r="A99" s="21">
        <v>44562</v>
      </c>
      <c r="B99" s="22" t="s">
        <v>196</v>
      </c>
      <c r="C99" s="22" t="s">
        <v>243</v>
      </c>
      <c r="D99" s="22" t="s">
        <v>0</v>
      </c>
      <c r="E99" s="23" t="s">
        <v>241</v>
      </c>
      <c r="F99" s="24">
        <v>3</v>
      </c>
      <c r="G99" s="25"/>
      <c r="H99" s="44">
        <v>2632000</v>
      </c>
      <c r="I99" s="26"/>
      <c r="J99" s="27"/>
      <c r="K99" s="68"/>
      <c r="L99" s="29"/>
      <c r="M99" s="22" t="s">
        <v>113</v>
      </c>
      <c r="T99" s="14"/>
      <c r="U99" s="14"/>
      <c r="V99" s="14"/>
      <c r="W99" s="14"/>
      <c r="X99" s="14"/>
      <c r="Y99" s="14"/>
      <c r="Z99" s="14"/>
      <c r="AA99" s="14"/>
      <c r="AB99" s="14"/>
      <c r="AC99" s="14"/>
      <c r="AD99" s="14"/>
    </row>
    <row r="100" spans="1:30" hidden="1" x14ac:dyDescent="0.25">
      <c r="A100" s="21">
        <v>44593</v>
      </c>
      <c r="B100" s="22" t="s">
        <v>196</v>
      </c>
      <c r="C100" s="22" t="s">
        <v>245</v>
      </c>
      <c r="D100" s="22" t="s">
        <v>0</v>
      </c>
      <c r="E100" s="23" t="s">
        <v>246</v>
      </c>
      <c r="F100" s="24">
        <v>2</v>
      </c>
      <c r="G100" s="25"/>
      <c r="H100" s="44">
        <v>3708680</v>
      </c>
      <c r="I100" s="26"/>
      <c r="J100" s="27"/>
      <c r="K100" s="44">
        <v>4796340</v>
      </c>
      <c r="L100" s="29"/>
      <c r="M100" s="22" t="s">
        <v>165</v>
      </c>
      <c r="T100" s="14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</row>
    <row r="101" spans="1:30" hidden="1" x14ac:dyDescent="0.25">
      <c r="A101" s="21">
        <v>44593</v>
      </c>
      <c r="B101" s="22" t="s">
        <v>196</v>
      </c>
      <c r="C101" s="22" t="s">
        <v>248</v>
      </c>
      <c r="D101" s="22" t="s">
        <v>0</v>
      </c>
      <c r="E101" s="23" t="s">
        <v>249</v>
      </c>
      <c r="F101" s="24">
        <v>1</v>
      </c>
      <c r="G101" s="25"/>
      <c r="H101" s="44">
        <v>6322100</v>
      </c>
      <c r="I101" s="26"/>
      <c r="J101" s="27"/>
      <c r="K101" s="44">
        <v>6338650</v>
      </c>
      <c r="L101" s="29"/>
      <c r="M101" s="22" t="s">
        <v>250</v>
      </c>
      <c r="T101" s="14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</row>
    <row r="102" spans="1:30" hidden="1" x14ac:dyDescent="0.25">
      <c r="A102" s="21">
        <v>44593</v>
      </c>
      <c r="B102" s="22" t="s">
        <v>196</v>
      </c>
      <c r="C102" s="22" t="s">
        <v>251</v>
      </c>
      <c r="D102" s="22" t="s">
        <v>0</v>
      </c>
      <c r="E102" s="23" t="s">
        <v>252</v>
      </c>
      <c r="F102" s="24">
        <v>1</v>
      </c>
      <c r="G102" s="25"/>
      <c r="H102" s="44">
        <v>2953360</v>
      </c>
      <c r="I102" s="26"/>
      <c r="J102" s="27"/>
      <c r="K102" s="44">
        <v>3039924</v>
      </c>
      <c r="L102" s="29"/>
      <c r="M102" s="22" t="s">
        <v>253</v>
      </c>
      <c r="T102" s="14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</row>
    <row r="103" spans="1:30" hidden="1" x14ac:dyDescent="0.25">
      <c r="A103" s="21">
        <v>44593</v>
      </c>
      <c r="B103" s="22" t="s">
        <v>196</v>
      </c>
      <c r="C103" s="22" t="s">
        <v>254</v>
      </c>
      <c r="D103" s="22" t="s">
        <v>0</v>
      </c>
      <c r="E103" s="23" t="s">
        <v>255</v>
      </c>
      <c r="F103" s="24">
        <v>3</v>
      </c>
      <c r="G103" s="25"/>
      <c r="H103" s="44">
        <v>2738375</v>
      </c>
      <c r="I103" s="26"/>
      <c r="J103" s="27"/>
      <c r="K103" s="68">
        <v>7951330</v>
      </c>
      <c r="L103" s="29"/>
      <c r="M103" s="22" t="s">
        <v>256</v>
      </c>
      <c r="T103" s="14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</row>
    <row r="104" spans="1:30" hidden="1" x14ac:dyDescent="0.25">
      <c r="A104" s="21">
        <v>44593</v>
      </c>
      <c r="B104" s="22" t="s">
        <v>196</v>
      </c>
      <c r="C104" s="22" t="s">
        <v>254</v>
      </c>
      <c r="D104" s="22" t="s">
        <v>0</v>
      </c>
      <c r="E104" s="23" t="s">
        <v>255</v>
      </c>
      <c r="F104" s="24">
        <v>3</v>
      </c>
      <c r="G104" s="25"/>
      <c r="H104" s="44">
        <v>2375198</v>
      </c>
      <c r="I104" s="26"/>
      <c r="J104" s="27"/>
      <c r="K104" s="68"/>
      <c r="L104" s="29"/>
      <c r="M104" s="22" t="s">
        <v>257</v>
      </c>
      <c r="T104" s="14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</row>
    <row r="105" spans="1:30" hidden="1" x14ac:dyDescent="0.25">
      <c r="A105" s="21">
        <v>44593</v>
      </c>
      <c r="B105" s="22" t="s">
        <v>196</v>
      </c>
      <c r="C105" s="22" t="s">
        <v>254</v>
      </c>
      <c r="D105" s="22" t="s">
        <v>0</v>
      </c>
      <c r="E105" s="23" t="s">
        <v>255</v>
      </c>
      <c r="F105" s="24">
        <v>3</v>
      </c>
      <c r="G105" s="25"/>
      <c r="H105" s="44">
        <v>1249377</v>
      </c>
      <c r="I105" s="26"/>
      <c r="J105" s="27"/>
      <c r="K105" s="68"/>
      <c r="L105" s="29"/>
      <c r="M105" s="22" t="s">
        <v>258</v>
      </c>
      <c r="T105" s="14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</row>
    <row r="106" spans="1:30" hidden="1" x14ac:dyDescent="0.25">
      <c r="A106" s="21">
        <v>44593</v>
      </c>
      <c r="B106" s="22" t="s">
        <v>196</v>
      </c>
      <c r="C106" s="22" t="s">
        <v>259</v>
      </c>
      <c r="D106" s="22" t="s">
        <v>0</v>
      </c>
      <c r="E106" s="23" t="s">
        <v>260</v>
      </c>
      <c r="F106" s="24">
        <v>4</v>
      </c>
      <c r="G106" s="25"/>
      <c r="H106" s="44">
        <v>1525500</v>
      </c>
      <c r="I106" s="26"/>
      <c r="J106" s="27"/>
      <c r="K106" s="67">
        <v>7955950</v>
      </c>
      <c r="L106" s="29"/>
      <c r="M106" s="22" t="s">
        <v>187</v>
      </c>
      <c r="T106" s="14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</row>
    <row r="107" spans="1:30" hidden="1" x14ac:dyDescent="0.25">
      <c r="A107" s="21">
        <v>44593</v>
      </c>
      <c r="B107" s="22" t="s">
        <v>196</v>
      </c>
      <c r="C107" s="22" t="s">
        <v>259</v>
      </c>
      <c r="D107" s="22" t="s">
        <v>0</v>
      </c>
      <c r="E107" s="23" t="s">
        <v>260</v>
      </c>
      <c r="F107" s="24">
        <v>4</v>
      </c>
      <c r="G107" s="25"/>
      <c r="H107" s="44">
        <v>2675000</v>
      </c>
      <c r="I107" s="26"/>
      <c r="J107" s="27"/>
      <c r="K107" s="67"/>
      <c r="L107" s="29"/>
      <c r="M107" s="22" t="s">
        <v>139</v>
      </c>
      <c r="T107" s="14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</row>
    <row r="108" spans="1:30" hidden="1" x14ac:dyDescent="0.25">
      <c r="A108" s="21">
        <v>44593</v>
      </c>
      <c r="B108" s="22" t="s">
        <v>196</v>
      </c>
      <c r="C108" s="22" t="s">
        <v>259</v>
      </c>
      <c r="D108" s="22" t="s">
        <v>0</v>
      </c>
      <c r="E108" s="23" t="s">
        <v>260</v>
      </c>
      <c r="F108" s="24">
        <v>4</v>
      </c>
      <c r="G108" s="25"/>
      <c r="H108" s="44">
        <v>2814000</v>
      </c>
      <c r="I108" s="26"/>
      <c r="J108" s="27"/>
      <c r="K108" s="67"/>
      <c r="L108" s="29"/>
      <c r="M108" s="22" t="s">
        <v>113</v>
      </c>
      <c r="T108" s="14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</row>
    <row r="109" spans="1:30" x14ac:dyDescent="0.25">
      <c r="A109" s="21">
        <v>44593</v>
      </c>
      <c r="B109" s="22" t="s">
        <v>196</v>
      </c>
      <c r="C109" s="22" t="s">
        <v>262</v>
      </c>
      <c r="D109" s="22" t="s">
        <v>0</v>
      </c>
      <c r="E109" s="23" t="s">
        <v>263</v>
      </c>
      <c r="F109" s="24">
        <v>2</v>
      </c>
      <c r="G109" s="25"/>
      <c r="H109" s="44">
        <v>4900000</v>
      </c>
      <c r="I109" s="26"/>
      <c r="J109" s="27"/>
      <c r="K109" s="44">
        <v>4908000</v>
      </c>
      <c r="L109" s="29"/>
      <c r="M109" s="22" t="s">
        <v>123</v>
      </c>
      <c r="T109" s="14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</row>
    <row r="110" spans="1:30" hidden="1" x14ac:dyDescent="0.25">
      <c r="A110" s="21">
        <v>44593</v>
      </c>
      <c r="B110" s="22" t="s">
        <v>31</v>
      </c>
      <c r="C110" s="22" t="s">
        <v>265</v>
      </c>
      <c r="D110" s="22" t="s">
        <v>0</v>
      </c>
      <c r="E110" s="23" t="s">
        <v>246</v>
      </c>
      <c r="F110" s="24">
        <v>2</v>
      </c>
      <c r="G110" s="25"/>
      <c r="H110" s="44">
        <v>1950000</v>
      </c>
      <c r="I110" s="26"/>
      <c r="J110" s="27"/>
      <c r="K110" s="44">
        <v>1950000</v>
      </c>
      <c r="L110" s="29"/>
      <c r="M110" s="22" t="s">
        <v>148</v>
      </c>
      <c r="T110" s="14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</row>
    <row r="111" spans="1:30" hidden="1" x14ac:dyDescent="0.25">
      <c r="A111" s="21">
        <v>44593</v>
      </c>
      <c r="B111" s="22" t="s">
        <v>196</v>
      </c>
      <c r="C111" s="22" t="s">
        <v>266</v>
      </c>
      <c r="D111" s="22" t="s">
        <v>0</v>
      </c>
      <c r="E111" s="23" t="s">
        <v>267</v>
      </c>
      <c r="F111" s="24">
        <v>2</v>
      </c>
      <c r="G111" s="25"/>
      <c r="H111" s="44">
        <v>4700000</v>
      </c>
      <c r="I111" s="26"/>
      <c r="J111" s="27"/>
      <c r="K111" s="44">
        <v>4737653</v>
      </c>
      <c r="L111" s="29"/>
      <c r="M111" s="22" t="s">
        <v>271</v>
      </c>
      <c r="T111" s="14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</row>
    <row r="112" spans="1:30" hidden="1" x14ac:dyDescent="0.25">
      <c r="A112" s="21">
        <v>44593</v>
      </c>
      <c r="B112" s="22" t="s">
        <v>196</v>
      </c>
      <c r="C112" s="22" t="s">
        <v>268</v>
      </c>
      <c r="D112" s="22" t="s">
        <v>0</v>
      </c>
      <c r="E112" s="23" t="s">
        <v>269</v>
      </c>
      <c r="F112" s="24">
        <v>2</v>
      </c>
      <c r="G112" s="25"/>
      <c r="H112" s="44">
        <v>7950000</v>
      </c>
      <c r="I112" s="26"/>
      <c r="J112" s="27"/>
      <c r="K112" s="44">
        <v>7950000</v>
      </c>
      <c r="L112" s="29"/>
      <c r="M112" s="22" t="s">
        <v>135</v>
      </c>
      <c r="T112" s="14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</row>
    <row r="113" spans="1:30" hidden="1" x14ac:dyDescent="0.25">
      <c r="A113" s="21">
        <v>44593</v>
      </c>
      <c r="B113" s="22" t="s">
        <v>209</v>
      </c>
      <c r="C113" s="22" t="s">
        <v>243</v>
      </c>
      <c r="D113" s="22" t="s">
        <v>0</v>
      </c>
      <c r="E113" s="23" t="s">
        <v>241</v>
      </c>
      <c r="F113" s="24">
        <v>4</v>
      </c>
      <c r="G113" s="25"/>
      <c r="H113" s="44">
        <v>17947000</v>
      </c>
      <c r="I113" s="26"/>
      <c r="J113" s="27"/>
      <c r="K113" s="67">
        <v>28012000</v>
      </c>
      <c r="L113" s="29"/>
      <c r="M113" s="22" t="s">
        <v>187</v>
      </c>
      <c r="T113" s="14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</row>
    <row r="114" spans="1:30" hidden="1" x14ac:dyDescent="0.25">
      <c r="A114" s="21">
        <v>44593</v>
      </c>
      <c r="B114" s="22" t="s">
        <v>209</v>
      </c>
      <c r="C114" s="22" t="s">
        <v>243</v>
      </c>
      <c r="D114" s="22" t="s">
        <v>0</v>
      </c>
      <c r="E114" s="23" t="s">
        <v>241</v>
      </c>
      <c r="F114" s="24">
        <v>4</v>
      </c>
      <c r="G114" s="25"/>
      <c r="H114" s="44">
        <v>8272000</v>
      </c>
      <c r="I114" s="26"/>
      <c r="J114" s="27"/>
      <c r="K114" s="67"/>
      <c r="L114" s="29"/>
      <c r="M114" s="22" t="s">
        <v>113</v>
      </c>
      <c r="T114" s="14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</row>
    <row r="115" spans="1:30" hidden="1" x14ac:dyDescent="0.25">
      <c r="A115" s="21">
        <v>44621</v>
      </c>
      <c r="B115" s="22" t="s">
        <v>209</v>
      </c>
      <c r="C115" s="22" t="s">
        <v>270</v>
      </c>
      <c r="D115" s="22" t="s">
        <v>0</v>
      </c>
      <c r="E115" s="23" t="s">
        <v>246</v>
      </c>
      <c r="F115" s="24">
        <v>4</v>
      </c>
      <c r="G115" s="25"/>
      <c r="H115" s="44">
        <v>16846000</v>
      </c>
      <c r="I115" s="26"/>
      <c r="J115" s="27"/>
      <c r="K115" s="44">
        <v>21000000</v>
      </c>
      <c r="L115" s="29"/>
      <c r="M115" s="22" t="s">
        <v>282</v>
      </c>
      <c r="T115" s="14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</row>
    <row r="116" spans="1:30" hidden="1" x14ac:dyDescent="0.25">
      <c r="A116" s="30">
        <v>44621</v>
      </c>
      <c r="B116" s="22" t="s">
        <v>196</v>
      </c>
      <c r="C116" s="14" t="s">
        <v>274</v>
      </c>
      <c r="D116" s="14" t="s">
        <v>0</v>
      </c>
      <c r="E116" s="23" t="s">
        <v>275</v>
      </c>
      <c r="F116" s="14">
        <v>2</v>
      </c>
      <c r="G116" s="14"/>
      <c r="H116" s="44">
        <v>2713500</v>
      </c>
      <c r="I116" s="15"/>
      <c r="J116" s="16"/>
      <c r="K116" s="41">
        <v>2715000</v>
      </c>
      <c r="L116" s="17"/>
      <c r="M116" s="34" t="s">
        <v>283</v>
      </c>
      <c r="T116" s="14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</row>
    <row r="117" spans="1:30" x14ac:dyDescent="0.25">
      <c r="A117" s="30">
        <v>44621</v>
      </c>
      <c r="B117" s="22" t="s">
        <v>196</v>
      </c>
      <c r="C117" s="14" t="s">
        <v>276</v>
      </c>
      <c r="D117" s="14" t="s">
        <v>0</v>
      </c>
      <c r="E117" s="23" t="s">
        <v>280</v>
      </c>
      <c r="F117" s="14">
        <v>2</v>
      </c>
      <c r="G117" s="14"/>
      <c r="H117" s="44">
        <v>4350000</v>
      </c>
      <c r="I117" s="15"/>
      <c r="J117" s="16"/>
      <c r="K117" s="41">
        <v>4355000</v>
      </c>
      <c r="L117" s="17"/>
      <c r="M117" s="22" t="s">
        <v>123</v>
      </c>
      <c r="T117" s="14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</row>
    <row r="118" spans="1:30" hidden="1" x14ac:dyDescent="0.25">
      <c r="A118" s="30">
        <v>44621</v>
      </c>
      <c r="B118" s="22" t="s">
        <v>196</v>
      </c>
      <c r="C118" s="14" t="s">
        <v>277</v>
      </c>
      <c r="D118" s="14" t="s">
        <v>0</v>
      </c>
      <c r="E118" s="23" t="s">
        <v>281</v>
      </c>
      <c r="F118" s="14">
        <v>2</v>
      </c>
      <c r="G118" s="14"/>
      <c r="H118" s="44">
        <v>7950000</v>
      </c>
      <c r="I118" s="15"/>
      <c r="J118" s="16"/>
      <c r="K118" s="41">
        <v>7950000</v>
      </c>
      <c r="L118" s="17"/>
      <c r="M118" s="22" t="s">
        <v>135</v>
      </c>
      <c r="T118" s="14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</row>
    <row r="119" spans="1:30" hidden="1" x14ac:dyDescent="0.25">
      <c r="A119" s="30">
        <v>44621</v>
      </c>
      <c r="B119" s="22" t="s">
        <v>196</v>
      </c>
      <c r="C119" s="14" t="s">
        <v>278</v>
      </c>
      <c r="D119" s="14" t="s">
        <v>0</v>
      </c>
      <c r="E119" s="35" t="s">
        <v>279</v>
      </c>
      <c r="F119" s="14">
        <v>3</v>
      </c>
      <c r="G119" s="14"/>
      <c r="H119" s="44">
        <v>5127000</v>
      </c>
      <c r="I119" s="15"/>
      <c r="J119" s="16"/>
      <c r="K119" s="65">
        <v>7964000</v>
      </c>
      <c r="L119" s="17"/>
      <c r="M119" s="14" t="s">
        <v>256</v>
      </c>
      <c r="T119" s="14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</row>
    <row r="120" spans="1:30" hidden="1" x14ac:dyDescent="0.25">
      <c r="A120" s="30">
        <v>44621</v>
      </c>
      <c r="B120" s="22" t="s">
        <v>196</v>
      </c>
      <c r="C120" s="14" t="s">
        <v>278</v>
      </c>
      <c r="D120" s="14" t="s">
        <v>0</v>
      </c>
      <c r="E120" s="35" t="s">
        <v>279</v>
      </c>
      <c r="F120" s="14">
        <v>3</v>
      </c>
      <c r="G120" s="14"/>
      <c r="H120" s="44">
        <v>460000</v>
      </c>
      <c r="I120" s="15"/>
      <c r="J120" s="16"/>
      <c r="K120" s="65"/>
      <c r="L120" s="17"/>
      <c r="M120" s="14" t="s">
        <v>257</v>
      </c>
      <c r="T120" s="14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</row>
    <row r="121" spans="1:30" hidden="1" x14ac:dyDescent="0.25">
      <c r="A121" s="30">
        <v>44621</v>
      </c>
      <c r="B121" s="22" t="s">
        <v>196</v>
      </c>
      <c r="C121" s="14" t="s">
        <v>284</v>
      </c>
      <c r="D121" s="14" t="s">
        <v>0</v>
      </c>
      <c r="E121" s="35" t="s">
        <v>285</v>
      </c>
      <c r="F121" s="14">
        <v>2</v>
      </c>
      <c r="G121" s="14"/>
      <c r="H121" s="44">
        <v>5490000</v>
      </c>
      <c r="I121" s="15"/>
      <c r="J121" s="16"/>
      <c r="K121" s="41">
        <v>5600000</v>
      </c>
      <c r="L121" s="17"/>
      <c r="M121" s="14" t="s">
        <v>95</v>
      </c>
      <c r="T121" s="14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</row>
    <row r="122" spans="1:30" hidden="1" x14ac:dyDescent="0.25">
      <c r="A122" s="30">
        <v>44621</v>
      </c>
      <c r="B122" s="14" t="s">
        <v>197</v>
      </c>
      <c r="C122" s="14" t="s">
        <v>286</v>
      </c>
      <c r="D122" s="14" t="s">
        <v>0</v>
      </c>
      <c r="E122" s="23" t="s">
        <v>249</v>
      </c>
      <c r="F122" s="14">
        <v>2</v>
      </c>
      <c r="G122" s="14"/>
      <c r="H122" s="44">
        <v>1462000</v>
      </c>
      <c r="I122" s="15"/>
      <c r="J122" s="16"/>
      <c r="K122" s="41">
        <v>1462000</v>
      </c>
      <c r="L122" s="17"/>
      <c r="M122" s="22" t="s">
        <v>160</v>
      </c>
      <c r="T122" s="14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</row>
    <row r="123" spans="1:30" hidden="1" x14ac:dyDescent="0.25">
      <c r="A123" s="30">
        <v>44621</v>
      </c>
      <c r="B123" s="14" t="s">
        <v>197</v>
      </c>
      <c r="C123" s="14" t="s">
        <v>288</v>
      </c>
      <c r="D123" s="14" t="s">
        <v>0</v>
      </c>
      <c r="E123" s="23" t="s">
        <v>252</v>
      </c>
      <c r="F123" s="14">
        <v>3</v>
      </c>
      <c r="G123" s="14"/>
      <c r="H123" s="44">
        <v>64990</v>
      </c>
      <c r="I123" s="15"/>
      <c r="J123" s="16"/>
      <c r="K123" s="65">
        <v>2287700</v>
      </c>
      <c r="L123" s="17"/>
      <c r="M123" s="22" t="s">
        <v>224</v>
      </c>
      <c r="T123" s="14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</row>
    <row r="124" spans="1:30" hidden="1" x14ac:dyDescent="0.25">
      <c r="A124" s="30">
        <v>44621</v>
      </c>
      <c r="B124" s="14" t="s">
        <v>197</v>
      </c>
      <c r="C124" s="14" t="s">
        <v>288</v>
      </c>
      <c r="D124" s="14" t="s">
        <v>0</v>
      </c>
      <c r="E124" s="23" t="s">
        <v>252</v>
      </c>
      <c r="F124" s="14">
        <v>3</v>
      </c>
      <c r="G124" s="14"/>
      <c r="H124" s="44">
        <v>1247890</v>
      </c>
      <c r="I124" s="15"/>
      <c r="J124" s="16"/>
      <c r="K124" s="65"/>
      <c r="L124" s="17"/>
      <c r="M124" s="14" t="s">
        <v>290</v>
      </c>
      <c r="T124" s="14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</row>
    <row r="125" spans="1:30" hidden="1" x14ac:dyDescent="0.25">
      <c r="A125" s="30">
        <v>44621</v>
      </c>
      <c r="B125" s="14" t="s">
        <v>197</v>
      </c>
      <c r="C125" s="14" t="s">
        <v>288</v>
      </c>
      <c r="D125" s="14" t="s">
        <v>0</v>
      </c>
      <c r="E125" s="23" t="s">
        <v>252</v>
      </c>
      <c r="F125" s="14">
        <v>3</v>
      </c>
      <c r="G125" s="14"/>
      <c r="H125" s="44">
        <v>461200</v>
      </c>
      <c r="I125" s="15"/>
      <c r="J125" s="16"/>
      <c r="K125" s="65"/>
      <c r="L125" s="17"/>
      <c r="M125" s="14" t="s">
        <v>220</v>
      </c>
      <c r="T125" s="14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</row>
    <row r="126" spans="1:30" hidden="1" x14ac:dyDescent="0.25">
      <c r="A126" s="30">
        <v>44621</v>
      </c>
      <c r="B126" s="14" t="s">
        <v>197</v>
      </c>
      <c r="C126" s="14" t="s">
        <v>291</v>
      </c>
      <c r="D126" s="14" t="s">
        <v>0</v>
      </c>
      <c r="E126" s="23" t="s">
        <v>255</v>
      </c>
      <c r="F126" s="14">
        <v>2</v>
      </c>
      <c r="G126" s="14"/>
      <c r="H126" s="44">
        <v>1275000</v>
      </c>
      <c r="I126" s="15"/>
      <c r="J126" s="16"/>
      <c r="K126" s="41">
        <v>1280000</v>
      </c>
      <c r="L126" s="17"/>
      <c r="M126" s="22" t="s">
        <v>173</v>
      </c>
      <c r="T126" s="14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</row>
    <row r="127" spans="1:30" hidden="1" x14ac:dyDescent="0.25">
      <c r="A127" s="30">
        <v>44621</v>
      </c>
      <c r="B127" s="14" t="s">
        <v>197</v>
      </c>
      <c r="C127" s="14" t="s">
        <v>293</v>
      </c>
      <c r="D127" s="14" t="s">
        <v>0</v>
      </c>
      <c r="E127" s="23" t="s">
        <v>260</v>
      </c>
      <c r="F127" s="14">
        <v>2</v>
      </c>
      <c r="G127" s="14"/>
      <c r="H127" s="44">
        <v>1190000</v>
      </c>
      <c r="I127" s="15"/>
      <c r="J127" s="16"/>
      <c r="K127" s="41">
        <v>1190000</v>
      </c>
      <c r="L127" s="17"/>
      <c r="M127" s="14" t="s">
        <v>294</v>
      </c>
      <c r="T127" s="14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</row>
    <row r="128" spans="1:30" hidden="1" x14ac:dyDescent="0.25">
      <c r="A128" s="30">
        <v>44652</v>
      </c>
      <c r="B128" s="22" t="s">
        <v>196</v>
      </c>
      <c r="C128" s="14" t="s">
        <v>296</v>
      </c>
      <c r="D128" s="14" t="s">
        <v>0</v>
      </c>
      <c r="E128" s="35" t="s">
        <v>295</v>
      </c>
      <c r="F128" s="14">
        <v>2</v>
      </c>
      <c r="G128" s="14"/>
      <c r="H128" s="44">
        <v>7000000</v>
      </c>
      <c r="I128" s="15"/>
      <c r="J128" s="16"/>
      <c r="K128" s="41">
        <v>7000000</v>
      </c>
      <c r="L128" s="17"/>
      <c r="M128" s="22" t="s">
        <v>113</v>
      </c>
      <c r="T128" s="14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</row>
    <row r="129" spans="1:30" hidden="1" x14ac:dyDescent="0.25">
      <c r="A129" s="30">
        <v>44652</v>
      </c>
      <c r="B129" s="22" t="s">
        <v>196</v>
      </c>
      <c r="C129" s="14" t="s">
        <v>297</v>
      </c>
      <c r="D129" s="14" t="s">
        <v>0</v>
      </c>
      <c r="E129" s="35" t="s">
        <v>298</v>
      </c>
      <c r="F129" s="14">
        <v>3</v>
      </c>
      <c r="G129" s="14"/>
      <c r="H129" s="44">
        <v>419196</v>
      </c>
      <c r="I129" s="15"/>
      <c r="J129" s="16"/>
      <c r="K129" s="65">
        <v>4431000</v>
      </c>
      <c r="L129" s="17"/>
      <c r="M129" s="14" t="s">
        <v>258</v>
      </c>
      <c r="T129" s="14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</row>
    <row r="130" spans="1:30" hidden="1" x14ac:dyDescent="0.25">
      <c r="A130" s="30">
        <v>44652</v>
      </c>
      <c r="B130" s="22" t="s">
        <v>196</v>
      </c>
      <c r="C130" s="14" t="s">
        <v>297</v>
      </c>
      <c r="D130" s="14" t="s">
        <v>0</v>
      </c>
      <c r="E130" s="35" t="s">
        <v>298</v>
      </c>
      <c r="F130" s="14">
        <v>3</v>
      </c>
      <c r="G130" s="14"/>
      <c r="H130" s="44">
        <v>1581920</v>
      </c>
      <c r="I130" s="15"/>
      <c r="J130" s="16"/>
      <c r="K130" s="65"/>
      <c r="L130" s="17"/>
      <c r="M130" s="14" t="s">
        <v>256</v>
      </c>
      <c r="T130" s="14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</row>
    <row r="131" spans="1:30" hidden="1" x14ac:dyDescent="0.25">
      <c r="A131" s="30">
        <v>44652</v>
      </c>
      <c r="B131" s="22" t="s">
        <v>196</v>
      </c>
      <c r="C131" s="14" t="s">
        <v>297</v>
      </c>
      <c r="D131" s="14" t="s">
        <v>0</v>
      </c>
      <c r="E131" s="35" t="s">
        <v>298</v>
      </c>
      <c r="F131" s="14">
        <v>3</v>
      </c>
      <c r="G131" s="14"/>
      <c r="H131" s="44">
        <v>1726460</v>
      </c>
      <c r="I131" s="15"/>
      <c r="J131" s="16"/>
      <c r="K131" s="65"/>
      <c r="L131" s="17"/>
      <c r="M131" s="14" t="s">
        <v>257</v>
      </c>
      <c r="T131" s="14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</row>
    <row r="132" spans="1:30" hidden="1" x14ac:dyDescent="0.25">
      <c r="A132" s="30">
        <v>44652</v>
      </c>
      <c r="B132" s="22" t="s">
        <v>196</v>
      </c>
      <c r="C132" s="14" t="s">
        <v>300</v>
      </c>
      <c r="D132" s="14" t="s">
        <v>0</v>
      </c>
      <c r="E132" s="35" t="s">
        <v>299</v>
      </c>
      <c r="F132" s="14">
        <v>2</v>
      </c>
      <c r="G132" s="14"/>
      <c r="H132" s="44">
        <v>2985000</v>
      </c>
      <c r="I132" s="15"/>
      <c r="J132" s="16"/>
      <c r="K132" s="41">
        <v>2895000</v>
      </c>
      <c r="L132" s="17"/>
      <c r="M132" s="14" t="s">
        <v>283</v>
      </c>
      <c r="T132" s="14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</row>
    <row r="133" spans="1:30" hidden="1" x14ac:dyDescent="0.25">
      <c r="A133" s="30">
        <v>44652</v>
      </c>
      <c r="B133" s="22" t="s">
        <v>196</v>
      </c>
      <c r="C133" s="14" t="s">
        <v>301</v>
      </c>
      <c r="D133" s="14" t="s">
        <v>0</v>
      </c>
      <c r="E133" s="35" t="s">
        <v>302</v>
      </c>
      <c r="F133" s="14">
        <v>2</v>
      </c>
      <c r="G133" s="14"/>
      <c r="H133" s="44">
        <v>7880000</v>
      </c>
      <c r="I133" s="15"/>
      <c r="J133" s="16"/>
      <c r="K133" s="41">
        <v>7880000</v>
      </c>
      <c r="L133" s="17"/>
      <c r="M133" s="22" t="s">
        <v>131</v>
      </c>
      <c r="T133" s="14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</row>
    <row r="134" spans="1:30" hidden="1" x14ac:dyDescent="0.25">
      <c r="A134" s="30">
        <v>44682</v>
      </c>
      <c r="B134" s="14" t="s">
        <v>197</v>
      </c>
      <c r="C134" s="14" t="s">
        <v>304</v>
      </c>
      <c r="D134" s="14" t="s">
        <v>0</v>
      </c>
      <c r="E134" s="23" t="s">
        <v>263</v>
      </c>
      <c r="F134" s="14">
        <v>2</v>
      </c>
      <c r="G134" s="14"/>
      <c r="H134" s="44">
        <v>1665000</v>
      </c>
      <c r="I134" s="15"/>
      <c r="J134" s="16"/>
      <c r="K134" s="41">
        <v>1665000</v>
      </c>
      <c r="L134" s="17"/>
      <c r="M134" s="22" t="s">
        <v>160</v>
      </c>
      <c r="T134" s="14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</row>
    <row r="135" spans="1:30" hidden="1" x14ac:dyDescent="0.25">
      <c r="A135" s="30">
        <v>44682</v>
      </c>
      <c r="B135" s="14" t="s">
        <v>197</v>
      </c>
      <c r="C135" s="14" t="s">
        <v>305</v>
      </c>
      <c r="D135" s="14" t="s">
        <v>0</v>
      </c>
      <c r="E135" s="23" t="s">
        <v>267</v>
      </c>
      <c r="F135" s="14">
        <v>2</v>
      </c>
      <c r="G135" s="14"/>
      <c r="H135" s="44">
        <v>1130000</v>
      </c>
      <c r="I135" s="15"/>
      <c r="J135" s="16"/>
      <c r="K135" s="41">
        <v>1130000</v>
      </c>
      <c r="L135" s="17"/>
      <c r="M135" s="14" t="s">
        <v>306</v>
      </c>
      <c r="T135" s="14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</row>
    <row r="136" spans="1:30" hidden="1" x14ac:dyDescent="0.25">
      <c r="A136" s="30">
        <v>44682</v>
      </c>
      <c r="B136" s="22" t="s">
        <v>196</v>
      </c>
      <c r="C136" s="14" t="s">
        <v>307</v>
      </c>
      <c r="D136" s="14" t="s">
        <v>0</v>
      </c>
      <c r="E136" s="35" t="s">
        <v>308</v>
      </c>
      <c r="F136" s="14">
        <v>3</v>
      </c>
      <c r="G136" s="14"/>
      <c r="H136" s="44">
        <v>111860</v>
      </c>
      <c r="I136" s="15"/>
      <c r="J136" s="16"/>
      <c r="K136" s="65">
        <v>5127000</v>
      </c>
      <c r="L136" s="17"/>
      <c r="M136" s="14" t="s">
        <v>258</v>
      </c>
      <c r="T136" s="14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</row>
    <row r="137" spans="1:30" hidden="1" x14ac:dyDescent="0.25">
      <c r="A137" s="30">
        <v>44682</v>
      </c>
      <c r="B137" s="22" t="s">
        <v>196</v>
      </c>
      <c r="C137" s="14" t="s">
        <v>307</v>
      </c>
      <c r="D137" s="14" t="s">
        <v>0</v>
      </c>
      <c r="E137" s="35" t="s">
        <v>308</v>
      </c>
      <c r="F137" s="14">
        <v>3</v>
      </c>
      <c r="G137" s="14"/>
      <c r="H137" s="44">
        <v>35880</v>
      </c>
      <c r="I137" s="15"/>
      <c r="J137" s="16"/>
      <c r="K137" s="65"/>
      <c r="L137" s="17"/>
      <c r="M137" s="14" t="s">
        <v>257</v>
      </c>
      <c r="T137" s="14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</row>
    <row r="138" spans="1:30" hidden="1" x14ac:dyDescent="0.25">
      <c r="A138" s="30">
        <v>44682</v>
      </c>
      <c r="B138" s="22" t="s">
        <v>196</v>
      </c>
      <c r="C138" s="14" t="s">
        <v>307</v>
      </c>
      <c r="D138" s="14" t="s">
        <v>0</v>
      </c>
      <c r="E138" s="35" t="s">
        <v>308</v>
      </c>
      <c r="F138" s="14">
        <v>3</v>
      </c>
      <c r="G138" s="14"/>
      <c r="H138" s="44">
        <v>4742180</v>
      </c>
      <c r="I138" s="15"/>
      <c r="J138" s="16"/>
      <c r="K138" s="65"/>
      <c r="L138" s="17"/>
      <c r="M138" s="14" t="s">
        <v>256</v>
      </c>
      <c r="T138" s="14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</row>
    <row r="139" spans="1:30" hidden="1" x14ac:dyDescent="0.25">
      <c r="A139" s="30">
        <v>44682</v>
      </c>
      <c r="B139" s="22" t="s">
        <v>196</v>
      </c>
      <c r="C139" s="14" t="s">
        <v>309</v>
      </c>
      <c r="D139" s="14" t="s">
        <v>0</v>
      </c>
      <c r="E139" s="35" t="s">
        <v>310</v>
      </c>
      <c r="F139" s="14">
        <v>2</v>
      </c>
      <c r="G139" s="14"/>
      <c r="H139" s="44">
        <v>7650000</v>
      </c>
      <c r="I139" s="15"/>
      <c r="J139" s="16"/>
      <c r="K139" s="41">
        <v>7680800</v>
      </c>
      <c r="L139" s="17"/>
      <c r="M139" s="14" t="s">
        <v>311</v>
      </c>
      <c r="T139" s="14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</row>
    <row r="140" spans="1:30" hidden="1" x14ac:dyDescent="0.25">
      <c r="A140" s="30">
        <v>44682</v>
      </c>
      <c r="B140" s="22" t="s">
        <v>196</v>
      </c>
      <c r="C140" s="14" t="s">
        <v>312</v>
      </c>
      <c r="D140" s="14" t="s">
        <v>0</v>
      </c>
      <c r="E140" s="35" t="s">
        <v>313</v>
      </c>
      <c r="F140" s="14">
        <v>3</v>
      </c>
      <c r="G140" s="14"/>
      <c r="H140" s="44">
        <v>4045000</v>
      </c>
      <c r="I140" s="15"/>
      <c r="J140" s="16"/>
      <c r="K140" s="65">
        <v>7917500</v>
      </c>
      <c r="L140" s="17"/>
      <c r="M140" s="22" t="s">
        <v>187</v>
      </c>
      <c r="T140" s="14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</row>
    <row r="141" spans="1:30" hidden="1" x14ac:dyDescent="0.25">
      <c r="A141" s="30">
        <v>44682</v>
      </c>
      <c r="B141" s="22" t="s">
        <v>196</v>
      </c>
      <c r="C141" s="14" t="s">
        <v>312</v>
      </c>
      <c r="D141" s="14" t="s">
        <v>0</v>
      </c>
      <c r="E141" s="35" t="s">
        <v>313</v>
      </c>
      <c r="F141" s="14">
        <v>3</v>
      </c>
      <c r="G141" s="14"/>
      <c r="H141" s="44">
        <v>2520000</v>
      </c>
      <c r="I141" s="15"/>
      <c r="J141" s="16"/>
      <c r="K141" s="65"/>
      <c r="L141" s="17"/>
      <c r="M141" s="22" t="s">
        <v>113</v>
      </c>
      <c r="T141" s="14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</row>
    <row r="142" spans="1:30" hidden="1" x14ac:dyDescent="0.25">
      <c r="A142" s="30">
        <v>44682</v>
      </c>
      <c r="B142" s="22" t="s">
        <v>196</v>
      </c>
      <c r="C142" s="14" t="s">
        <v>314</v>
      </c>
      <c r="D142" s="14" t="s">
        <v>0</v>
      </c>
      <c r="E142" s="35" t="s">
        <v>315</v>
      </c>
      <c r="F142" s="14">
        <v>2</v>
      </c>
      <c r="G142" s="14"/>
      <c r="H142" s="44">
        <v>4156745</v>
      </c>
      <c r="I142" s="15"/>
      <c r="J142" s="16"/>
      <c r="K142" s="41">
        <v>4000000</v>
      </c>
      <c r="L142" s="17"/>
      <c r="M142" s="14" t="s">
        <v>316</v>
      </c>
      <c r="T142" s="14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</row>
    <row r="143" spans="1:30" hidden="1" x14ac:dyDescent="0.25">
      <c r="A143" s="30">
        <v>44682</v>
      </c>
      <c r="B143" s="22" t="s">
        <v>196</v>
      </c>
      <c r="C143" s="14" t="s">
        <v>317</v>
      </c>
      <c r="D143" s="14" t="s">
        <v>0</v>
      </c>
      <c r="E143" s="35" t="s">
        <v>318</v>
      </c>
      <c r="F143" s="14">
        <v>2</v>
      </c>
      <c r="G143" s="14"/>
      <c r="H143" s="44">
        <v>4752000</v>
      </c>
      <c r="I143" s="15"/>
      <c r="J143" s="16"/>
      <c r="K143" s="41">
        <v>4680000</v>
      </c>
      <c r="L143" s="17"/>
      <c r="M143" s="14" t="s">
        <v>95</v>
      </c>
      <c r="T143" s="14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</row>
    <row r="144" spans="1:30" hidden="1" x14ac:dyDescent="0.25">
      <c r="A144" s="30">
        <v>44713</v>
      </c>
      <c r="B144" s="14" t="s">
        <v>197</v>
      </c>
      <c r="C144" s="14" t="s">
        <v>319</v>
      </c>
      <c r="D144" s="14" t="s">
        <v>0</v>
      </c>
      <c r="E144" s="23" t="s">
        <v>269</v>
      </c>
      <c r="F144" s="14">
        <v>2</v>
      </c>
      <c r="G144" s="14"/>
      <c r="H144" s="44">
        <v>1488900</v>
      </c>
      <c r="I144" s="15"/>
      <c r="J144" s="16"/>
      <c r="K144" s="41">
        <v>1491000</v>
      </c>
      <c r="L144" s="17"/>
      <c r="M144" s="22" t="s">
        <v>173</v>
      </c>
      <c r="T144" s="14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</row>
    <row r="145" spans="1:30" hidden="1" x14ac:dyDescent="0.25">
      <c r="A145" s="30">
        <v>44713</v>
      </c>
      <c r="B145" s="14" t="s">
        <v>197</v>
      </c>
      <c r="C145" s="14" t="s">
        <v>320</v>
      </c>
      <c r="D145" s="14" t="s">
        <v>0</v>
      </c>
      <c r="E145" s="23" t="s">
        <v>275</v>
      </c>
      <c r="F145" s="14">
        <v>1</v>
      </c>
      <c r="G145" s="14"/>
      <c r="H145" s="44">
        <v>1854343</v>
      </c>
      <c r="I145" s="15"/>
      <c r="J145" s="16"/>
      <c r="K145" s="41">
        <v>1862500</v>
      </c>
      <c r="L145" s="17"/>
      <c r="M145" s="22" t="s">
        <v>183</v>
      </c>
      <c r="T145" s="14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</row>
    <row r="146" spans="1:30" hidden="1" x14ac:dyDescent="0.25">
      <c r="A146" s="30">
        <v>44713</v>
      </c>
      <c r="B146" s="22" t="s">
        <v>196</v>
      </c>
      <c r="C146" s="14" t="s">
        <v>321</v>
      </c>
      <c r="D146" s="14" t="s">
        <v>0</v>
      </c>
      <c r="E146" s="35" t="s">
        <v>322</v>
      </c>
      <c r="F146" s="14">
        <v>2</v>
      </c>
      <c r="G146" s="14"/>
      <c r="H146" s="44">
        <v>4725000</v>
      </c>
      <c r="I146" s="15"/>
      <c r="J146" s="16"/>
      <c r="K146" s="41">
        <v>4800000</v>
      </c>
      <c r="L146" s="17"/>
      <c r="M146" s="22" t="s">
        <v>229</v>
      </c>
      <c r="T146" s="14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</row>
    <row r="147" spans="1:30" hidden="1" x14ac:dyDescent="0.25">
      <c r="A147" s="30">
        <v>44713</v>
      </c>
      <c r="B147" s="22" t="s">
        <v>196</v>
      </c>
      <c r="C147" s="14" t="s">
        <v>325</v>
      </c>
      <c r="D147" s="14" t="s">
        <v>0</v>
      </c>
      <c r="E147" s="35" t="s">
        <v>324</v>
      </c>
      <c r="F147" s="14">
        <v>6</v>
      </c>
      <c r="G147" s="14"/>
      <c r="H147" s="44">
        <v>1665726.4</v>
      </c>
      <c r="I147" s="15"/>
      <c r="J147" s="16"/>
      <c r="K147" s="65">
        <v>7887798</v>
      </c>
      <c r="L147" s="17"/>
      <c r="M147" s="14" t="s">
        <v>326</v>
      </c>
      <c r="T147" s="14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</row>
    <row r="148" spans="1:30" hidden="1" x14ac:dyDescent="0.25">
      <c r="A148" s="30">
        <v>44713</v>
      </c>
      <c r="B148" s="22" t="s">
        <v>196</v>
      </c>
      <c r="C148" s="14" t="s">
        <v>325</v>
      </c>
      <c r="D148" s="14" t="s">
        <v>0</v>
      </c>
      <c r="E148" s="35" t="s">
        <v>324</v>
      </c>
      <c r="F148" s="14">
        <v>6</v>
      </c>
      <c r="G148" s="14"/>
      <c r="H148" s="44">
        <v>150000</v>
      </c>
      <c r="I148" s="15"/>
      <c r="J148" s="16"/>
      <c r="K148" s="65"/>
      <c r="L148" s="17"/>
      <c r="M148" s="14" t="s">
        <v>327</v>
      </c>
      <c r="T148" s="14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</row>
    <row r="149" spans="1:30" hidden="1" x14ac:dyDescent="0.25">
      <c r="A149" s="30">
        <v>44713</v>
      </c>
      <c r="B149" s="22" t="s">
        <v>196</v>
      </c>
      <c r="C149" s="14" t="s">
        <v>325</v>
      </c>
      <c r="D149" s="14" t="s">
        <v>0</v>
      </c>
      <c r="E149" s="35" t="s">
        <v>324</v>
      </c>
      <c r="F149" s="14">
        <v>6</v>
      </c>
      <c r="G149" s="14"/>
      <c r="H149" s="44">
        <v>464436</v>
      </c>
      <c r="I149" s="15"/>
      <c r="J149" s="16"/>
      <c r="K149" s="65"/>
      <c r="L149" s="17"/>
      <c r="M149" s="14" t="s">
        <v>328</v>
      </c>
      <c r="T149" s="14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</row>
    <row r="150" spans="1:30" hidden="1" x14ac:dyDescent="0.25">
      <c r="A150" s="30">
        <v>44713</v>
      </c>
      <c r="B150" s="22" t="s">
        <v>196</v>
      </c>
      <c r="C150" s="14" t="s">
        <v>325</v>
      </c>
      <c r="D150" s="14" t="s">
        <v>0</v>
      </c>
      <c r="E150" s="35" t="s">
        <v>324</v>
      </c>
      <c r="F150" s="14">
        <v>6</v>
      </c>
      <c r="G150" s="14"/>
      <c r="H150" s="44">
        <v>29988</v>
      </c>
      <c r="I150" s="15"/>
      <c r="J150" s="16"/>
      <c r="K150" s="65"/>
      <c r="L150" s="17"/>
      <c r="M150" s="14" t="s">
        <v>329</v>
      </c>
      <c r="T150" s="14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</row>
    <row r="151" spans="1:30" hidden="1" x14ac:dyDescent="0.25">
      <c r="A151" s="30">
        <v>44713</v>
      </c>
      <c r="B151" s="22" t="s">
        <v>196</v>
      </c>
      <c r="C151" s="14" t="s">
        <v>325</v>
      </c>
      <c r="D151" s="14" t="s">
        <v>0</v>
      </c>
      <c r="E151" s="35" t="s">
        <v>324</v>
      </c>
      <c r="F151" s="14">
        <v>6</v>
      </c>
      <c r="G151" s="14"/>
      <c r="H151" s="44">
        <v>1207147.22</v>
      </c>
      <c r="I151" s="15"/>
      <c r="J151" s="16"/>
      <c r="K151" s="65"/>
      <c r="L151" s="17"/>
      <c r="M151" s="14" t="s">
        <v>330</v>
      </c>
      <c r="T151" s="14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</row>
    <row r="152" spans="1:30" hidden="1" x14ac:dyDescent="0.25">
      <c r="A152" s="30">
        <v>44713</v>
      </c>
      <c r="B152" s="22" t="s">
        <v>196</v>
      </c>
      <c r="C152" s="14" t="s">
        <v>325</v>
      </c>
      <c r="D152" s="14" t="s">
        <v>0</v>
      </c>
      <c r="E152" s="35" t="s">
        <v>324</v>
      </c>
      <c r="F152" s="14">
        <v>6</v>
      </c>
      <c r="G152" s="14"/>
      <c r="H152" s="44">
        <v>833049.5</v>
      </c>
      <c r="I152" s="15"/>
      <c r="J152" s="16"/>
      <c r="K152" s="65"/>
      <c r="L152" s="17"/>
      <c r="M152" s="14" t="s">
        <v>331</v>
      </c>
      <c r="T152" s="14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</row>
    <row r="153" spans="1:30" hidden="1" x14ac:dyDescent="0.25">
      <c r="A153" s="30">
        <v>44713</v>
      </c>
      <c r="B153" s="22" t="s">
        <v>196</v>
      </c>
      <c r="C153" s="14" t="s">
        <v>332</v>
      </c>
      <c r="D153" s="14" t="s">
        <v>0</v>
      </c>
      <c r="E153" s="35" t="s">
        <v>333</v>
      </c>
      <c r="F153" s="14">
        <v>2</v>
      </c>
      <c r="G153" s="14"/>
      <c r="H153" s="44">
        <v>8815000</v>
      </c>
      <c r="I153" s="15"/>
      <c r="J153" s="16"/>
      <c r="K153" s="41">
        <v>8300000</v>
      </c>
      <c r="L153" s="17"/>
      <c r="M153" s="14" t="s">
        <v>334</v>
      </c>
      <c r="T153" s="14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</row>
    <row r="154" spans="1:30" hidden="1" x14ac:dyDescent="0.25">
      <c r="A154" s="30">
        <v>44713</v>
      </c>
      <c r="B154" s="22" t="s">
        <v>196</v>
      </c>
      <c r="C154" s="14" t="s">
        <v>336</v>
      </c>
      <c r="D154" s="14" t="s">
        <v>0</v>
      </c>
      <c r="E154" s="35" t="s">
        <v>335</v>
      </c>
      <c r="F154" s="14">
        <v>2</v>
      </c>
      <c r="G154" s="14"/>
      <c r="H154" s="44">
        <v>3836562</v>
      </c>
      <c r="I154" s="15"/>
      <c r="J154" s="16"/>
      <c r="K154" s="41">
        <v>4316900</v>
      </c>
      <c r="L154" s="17"/>
      <c r="M154" s="14" t="s">
        <v>337</v>
      </c>
      <c r="T154" s="14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</row>
    <row r="155" spans="1:30" hidden="1" x14ac:dyDescent="0.25">
      <c r="A155" s="30">
        <v>44713</v>
      </c>
      <c r="B155" s="22" t="s">
        <v>196</v>
      </c>
      <c r="C155" s="14" t="s">
        <v>338</v>
      </c>
      <c r="D155" s="14" t="s">
        <v>0</v>
      </c>
      <c r="E155" s="35" t="s">
        <v>339</v>
      </c>
      <c r="F155" s="14">
        <v>2</v>
      </c>
      <c r="G155" s="14"/>
      <c r="H155" s="44">
        <v>2940000</v>
      </c>
      <c r="I155" s="16"/>
      <c r="J155" s="26"/>
      <c r="K155" s="41">
        <f>8808000-5960000</f>
        <v>2848000</v>
      </c>
      <c r="L155" s="17"/>
      <c r="M155" s="22" t="s">
        <v>187</v>
      </c>
      <c r="T155" s="14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</row>
    <row r="156" spans="1:30" hidden="1" x14ac:dyDescent="0.25">
      <c r="A156" s="30">
        <v>44713</v>
      </c>
      <c r="B156" s="22" t="s">
        <v>196</v>
      </c>
      <c r="C156" s="14" t="s">
        <v>341</v>
      </c>
      <c r="D156" s="14" t="s">
        <v>0</v>
      </c>
      <c r="E156" s="35" t="s">
        <v>340</v>
      </c>
      <c r="F156" s="14">
        <v>8</v>
      </c>
      <c r="G156" s="14"/>
      <c r="H156" s="44">
        <v>1050000</v>
      </c>
      <c r="I156" s="15"/>
      <c r="J156" s="16"/>
      <c r="K156" s="65">
        <v>9784440</v>
      </c>
      <c r="L156" s="17"/>
      <c r="M156" s="14" t="s">
        <v>342</v>
      </c>
      <c r="T156" s="14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</row>
    <row r="157" spans="1:30" hidden="1" x14ac:dyDescent="0.25">
      <c r="A157" s="30">
        <v>44713</v>
      </c>
      <c r="B157" s="22" t="s">
        <v>196</v>
      </c>
      <c r="C157" s="14" t="s">
        <v>341</v>
      </c>
      <c r="D157" s="14" t="s">
        <v>0</v>
      </c>
      <c r="E157" s="35" t="s">
        <v>340</v>
      </c>
      <c r="F157" s="14">
        <v>8</v>
      </c>
      <c r="G157" s="14"/>
      <c r="H157" s="44">
        <v>166600</v>
      </c>
      <c r="I157" s="15"/>
      <c r="J157" s="16"/>
      <c r="K157" s="65"/>
      <c r="L157" s="17"/>
      <c r="M157" s="14" t="s">
        <v>343</v>
      </c>
      <c r="T157" s="14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</row>
    <row r="158" spans="1:30" hidden="1" x14ac:dyDescent="0.25">
      <c r="A158" s="30">
        <v>44713</v>
      </c>
      <c r="B158" s="22" t="s">
        <v>196</v>
      </c>
      <c r="C158" s="14" t="s">
        <v>341</v>
      </c>
      <c r="D158" s="14" t="s">
        <v>0</v>
      </c>
      <c r="E158" s="35" t="s">
        <v>340</v>
      </c>
      <c r="F158" s="14">
        <v>8</v>
      </c>
      <c r="G158" s="14"/>
      <c r="H158" s="44">
        <v>254922</v>
      </c>
      <c r="I158" s="15"/>
      <c r="J158" s="16"/>
      <c r="K158" s="65"/>
      <c r="L158" s="17"/>
      <c r="M158" s="14" t="s">
        <v>344</v>
      </c>
      <c r="T158" s="14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</row>
    <row r="159" spans="1:30" hidden="1" x14ac:dyDescent="0.25">
      <c r="A159" s="30">
        <v>44713</v>
      </c>
      <c r="B159" s="22" t="s">
        <v>196</v>
      </c>
      <c r="C159" s="14" t="s">
        <v>341</v>
      </c>
      <c r="D159" s="14" t="s">
        <v>0</v>
      </c>
      <c r="E159" s="35" t="s">
        <v>340</v>
      </c>
      <c r="F159" s="14">
        <v>8</v>
      </c>
      <c r="G159" s="14"/>
      <c r="H159" s="44">
        <v>3296250</v>
      </c>
      <c r="I159" s="15"/>
      <c r="J159" s="16"/>
      <c r="K159" s="65"/>
      <c r="L159" s="17"/>
      <c r="M159" s="14" t="s">
        <v>345</v>
      </c>
      <c r="T159" s="14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</row>
    <row r="160" spans="1:30" hidden="1" x14ac:dyDescent="0.25">
      <c r="A160" s="30">
        <v>44713</v>
      </c>
      <c r="B160" s="22" t="s">
        <v>196</v>
      </c>
      <c r="C160" s="14" t="s">
        <v>341</v>
      </c>
      <c r="D160" s="14" t="s">
        <v>0</v>
      </c>
      <c r="E160" s="35" t="s">
        <v>340</v>
      </c>
      <c r="F160" s="14">
        <v>8</v>
      </c>
      <c r="G160" s="14"/>
      <c r="H160" s="44">
        <v>170425</v>
      </c>
      <c r="I160" s="15"/>
      <c r="J160" s="16"/>
      <c r="K160" s="65"/>
      <c r="L160" s="17"/>
      <c r="M160" s="14" t="s">
        <v>346</v>
      </c>
      <c r="T160" s="14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</row>
    <row r="161" spans="1:30" hidden="1" x14ac:dyDescent="0.25">
      <c r="A161" s="30">
        <v>44713</v>
      </c>
      <c r="B161" s="22" t="s">
        <v>196</v>
      </c>
      <c r="C161" s="14" t="s">
        <v>341</v>
      </c>
      <c r="D161" s="14" t="s">
        <v>0</v>
      </c>
      <c r="E161" s="35" t="s">
        <v>340</v>
      </c>
      <c r="F161" s="14">
        <v>8</v>
      </c>
      <c r="G161" s="14"/>
      <c r="H161" s="44">
        <v>228305</v>
      </c>
      <c r="I161" s="15"/>
      <c r="J161" s="16"/>
      <c r="K161" s="65"/>
      <c r="L161" s="17"/>
      <c r="M161" s="14" t="s">
        <v>347</v>
      </c>
      <c r="T161" s="14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</row>
    <row r="162" spans="1:30" hidden="1" x14ac:dyDescent="0.25">
      <c r="A162" s="30">
        <v>44713</v>
      </c>
      <c r="B162" s="22" t="s">
        <v>196</v>
      </c>
      <c r="C162" s="14" t="s">
        <v>341</v>
      </c>
      <c r="D162" s="14" t="s">
        <v>0</v>
      </c>
      <c r="E162" s="35" t="s">
        <v>340</v>
      </c>
      <c r="F162" s="14">
        <v>8</v>
      </c>
      <c r="G162" s="14"/>
      <c r="H162" s="44">
        <v>1326555</v>
      </c>
      <c r="I162" s="15"/>
      <c r="J162" s="16"/>
      <c r="K162" s="65"/>
      <c r="L162" s="17"/>
      <c r="M162" s="14" t="s">
        <v>348</v>
      </c>
      <c r="T162" s="14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</row>
    <row r="163" spans="1:30" hidden="1" x14ac:dyDescent="0.25">
      <c r="A163" s="30">
        <v>44713</v>
      </c>
      <c r="B163" s="22" t="s">
        <v>196</v>
      </c>
      <c r="C163" s="14" t="s">
        <v>349</v>
      </c>
      <c r="D163" s="14" t="s">
        <v>0</v>
      </c>
      <c r="E163" s="35" t="s">
        <v>350</v>
      </c>
      <c r="F163" s="14">
        <v>2</v>
      </c>
      <c r="G163" s="14"/>
      <c r="H163" s="44">
        <v>7040000</v>
      </c>
      <c r="I163" s="15"/>
      <c r="J163" s="16"/>
      <c r="K163" s="41">
        <v>7140000</v>
      </c>
      <c r="L163" s="17"/>
      <c r="M163" s="14" t="s">
        <v>311</v>
      </c>
      <c r="T163" s="14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</row>
    <row r="164" spans="1:30" hidden="1" x14ac:dyDescent="0.25">
      <c r="A164" s="30">
        <v>44743</v>
      </c>
      <c r="B164" s="22" t="s">
        <v>196</v>
      </c>
      <c r="C164" s="14" t="s">
        <v>351</v>
      </c>
      <c r="D164" s="14" t="s">
        <v>0</v>
      </c>
      <c r="E164" s="35" t="s">
        <v>352</v>
      </c>
      <c r="F164" s="14">
        <v>2</v>
      </c>
      <c r="G164" s="14"/>
      <c r="H164" s="44">
        <v>9750000</v>
      </c>
      <c r="I164" s="15"/>
      <c r="J164" s="16"/>
      <c r="K164" s="41">
        <v>9770500</v>
      </c>
      <c r="L164" s="17"/>
      <c r="M164" s="14" t="s">
        <v>311</v>
      </c>
      <c r="T164" s="14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</row>
    <row r="165" spans="1:30" hidden="1" x14ac:dyDescent="0.25">
      <c r="A165" s="30">
        <v>44743</v>
      </c>
      <c r="B165" s="14" t="s">
        <v>197</v>
      </c>
      <c r="C165" s="14" t="s">
        <v>353</v>
      </c>
      <c r="D165" s="14" t="s">
        <v>0</v>
      </c>
      <c r="E165" s="23" t="s">
        <v>280</v>
      </c>
      <c r="F165" s="14">
        <v>2</v>
      </c>
      <c r="G165" s="14"/>
      <c r="H165" s="44">
        <v>2000000</v>
      </c>
      <c r="I165" s="15"/>
      <c r="J165" s="16"/>
      <c r="K165" s="41">
        <v>2000000</v>
      </c>
      <c r="L165" s="17"/>
      <c r="M165" s="22" t="s">
        <v>192</v>
      </c>
      <c r="T165" s="14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</row>
    <row r="166" spans="1:30" hidden="1" x14ac:dyDescent="0.25">
      <c r="A166" s="30">
        <v>44743</v>
      </c>
      <c r="B166" s="14" t="s">
        <v>197</v>
      </c>
      <c r="C166" s="14" t="s">
        <v>355</v>
      </c>
      <c r="D166" s="14" t="s">
        <v>0</v>
      </c>
      <c r="E166" s="23" t="s">
        <v>281</v>
      </c>
      <c r="F166" s="14">
        <v>2</v>
      </c>
      <c r="G166" s="14"/>
      <c r="H166" s="44">
        <v>2390000</v>
      </c>
      <c r="I166" s="15"/>
      <c r="J166" s="16"/>
      <c r="K166" s="41">
        <v>2390000</v>
      </c>
      <c r="L166" s="17"/>
      <c r="M166" s="14" t="s">
        <v>283</v>
      </c>
      <c r="T166" s="14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</row>
    <row r="167" spans="1:30" hidden="1" x14ac:dyDescent="0.25">
      <c r="A167" s="30">
        <v>44743</v>
      </c>
      <c r="B167" s="14" t="s">
        <v>197</v>
      </c>
      <c r="C167" s="14" t="s">
        <v>356</v>
      </c>
      <c r="D167" s="14" t="s">
        <v>0</v>
      </c>
      <c r="E167" s="23" t="s">
        <v>279</v>
      </c>
      <c r="F167" s="14">
        <v>2</v>
      </c>
      <c r="G167" s="14"/>
      <c r="H167" s="44">
        <v>3300000</v>
      </c>
      <c r="I167" s="15"/>
      <c r="J167" s="16"/>
      <c r="K167" s="41">
        <v>2500000</v>
      </c>
      <c r="L167" s="36"/>
      <c r="M167" s="14" t="s">
        <v>334</v>
      </c>
      <c r="T167" s="14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</row>
    <row r="168" spans="1:30" hidden="1" x14ac:dyDescent="0.25">
      <c r="A168" s="30">
        <v>44743</v>
      </c>
      <c r="B168" s="14" t="s">
        <v>197</v>
      </c>
      <c r="C168" s="14" t="s">
        <v>357</v>
      </c>
      <c r="D168" s="14" t="s">
        <v>0</v>
      </c>
      <c r="E168" s="23" t="s">
        <v>285</v>
      </c>
      <c r="F168" s="14">
        <v>2</v>
      </c>
      <c r="G168" s="14"/>
      <c r="H168" s="44">
        <v>2240000</v>
      </c>
      <c r="I168" s="15"/>
      <c r="J168" s="16"/>
      <c r="K168" s="41">
        <v>2300000</v>
      </c>
      <c r="L168" s="17"/>
      <c r="M168" s="14" t="s">
        <v>95</v>
      </c>
      <c r="T168" s="14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</row>
    <row r="169" spans="1:30" hidden="1" x14ac:dyDescent="0.25">
      <c r="A169" s="30">
        <v>44743</v>
      </c>
      <c r="B169" s="14" t="s">
        <v>197</v>
      </c>
      <c r="C169" s="14" t="s">
        <v>358</v>
      </c>
      <c r="D169" s="14" t="s">
        <v>0</v>
      </c>
      <c r="E169" s="23" t="s">
        <v>295</v>
      </c>
      <c r="F169" s="14">
        <v>2</v>
      </c>
      <c r="G169" s="14"/>
      <c r="H169" s="44">
        <v>1236900</v>
      </c>
      <c r="I169" s="15"/>
      <c r="J169" s="16"/>
      <c r="K169" s="41">
        <v>1236900</v>
      </c>
      <c r="L169" s="17"/>
      <c r="M169" s="22" t="s">
        <v>160</v>
      </c>
      <c r="T169" s="14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</row>
    <row r="170" spans="1:30" x14ac:dyDescent="0.25">
      <c r="A170" s="30">
        <v>44743</v>
      </c>
      <c r="B170" s="22" t="s">
        <v>196</v>
      </c>
      <c r="C170" s="14" t="s">
        <v>359</v>
      </c>
      <c r="D170" s="14" t="s">
        <v>0</v>
      </c>
      <c r="E170" s="35" t="s">
        <v>360</v>
      </c>
      <c r="F170" s="14">
        <v>2</v>
      </c>
      <c r="G170" s="14"/>
      <c r="H170" s="44">
        <v>4556124</v>
      </c>
      <c r="I170" s="15"/>
      <c r="J170" s="16"/>
      <c r="K170" s="41">
        <v>4556124</v>
      </c>
      <c r="L170" s="17"/>
      <c r="M170" s="22" t="s">
        <v>123</v>
      </c>
      <c r="T170" s="14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</row>
    <row r="171" spans="1:30" hidden="1" x14ac:dyDescent="0.25">
      <c r="A171" s="30">
        <v>44774</v>
      </c>
      <c r="B171" s="22" t="s">
        <v>196</v>
      </c>
      <c r="C171" s="14" t="s">
        <v>361</v>
      </c>
      <c r="D171" s="14" t="s">
        <v>0</v>
      </c>
      <c r="E171" s="35" t="s">
        <v>362</v>
      </c>
      <c r="F171" s="14">
        <v>2</v>
      </c>
      <c r="G171" s="14"/>
      <c r="H171" s="44">
        <v>5760000</v>
      </c>
      <c r="I171" s="15"/>
      <c r="J171" s="16"/>
      <c r="K171" s="41">
        <v>5750000</v>
      </c>
      <c r="L171" s="17"/>
      <c r="M171" s="14" t="s">
        <v>363</v>
      </c>
      <c r="T171" s="14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</row>
    <row r="172" spans="1:30" hidden="1" x14ac:dyDescent="0.25">
      <c r="A172" s="30">
        <v>44774</v>
      </c>
      <c r="B172" s="22" t="s">
        <v>196</v>
      </c>
      <c r="C172" s="14" t="s">
        <v>364</v>
      </c>
      <c r="D172" s="14" t="s">
        <v>0</v>
      </c>
      <c r="E172" s="35" t="s">
        <v>365</v>
      </c>
      <c r="F172" s="14">
        <v>2</v>
      </c>
      <c r="G172" s="14"/>
      <c r="H172" s="44">
        <v>8927864</v>
      </c>
      <c r="I172" s="15"/>
      <c r="J172" s="16"/>
      <c r="K172" s="41">
        <v>9640800</v>
      </c>
      <c r="L172" s="17"/>
      <c r="M172" s="22" t="s">
        <v>160</v>
      </c>
      <c r="T172" s="14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</row>
    <row r="173" spans="1:30" hidden="1" x14ac:dyDescent="0.25">
      <c r="A173" s="30">
        <v>44774</v>
      </c>
      <c r="B173" s="22" t="s">
        <v>196</v>
      </c>
      <c r="C173" s="14" t="s">
        <v>366</v>
      </c>
      <c r="D173" s="14" t="s">
        <v>0</v>
      </c>
      <c r="E173" s="35" t="s">
        <v>367</v>
      </c>
      <c r="F173" s="14">
        <v>2</v>
      </c>
      <c r="G173" s="14"/>
      <c r="H173" s="44">
        <v>5970000</v>
      </c>
      <c r="I173" s="15"/>
      <c r="J173" s="16"/>
      <c r="K173" s="65">
        <v>9720000</v>
      </c>
      <c r="L173" s="17"/>
      <c r="M173" s="22" t="s">
        <v>187</v>
      </c>
      <c r="T173" s="14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</row>
    <row r="174" spans="1:30" hidden="1" x14ac:dyDescent="0.25">
      <c r="A174" s="30">
        <v>44774</v>
      </c>
      <c r="B174" s="22" t="s">
        <v>196</v>
      </c>
      <c r="C174" s="14" t="s">
        <v>366</v>
      </c>
      <c r="D174" s="14" t="s">
        <v>0</v>
      </c>
      <c r="E174" s="35" t="s">
        <v>367</v>
      </c>
      <c r="F174" s="14">
        <v>2</v>
      </c>
      <c r="G174" s="14"/>
      <c r="H174" s="44">
        <v>3560000</v>
      </c>
      <c r="I174" s="15"/>
      <c r="J174" s="16"/>
      <c r="K174" s="65"/>
      <c r="L174" s="17"/>
      <c r="M174" s="22" t="s">
        <v>113</v>
      </c>
      <c r="T174" s="14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</row>
    <row r="175" spans="1:30" hidden="1" x14ac:dyDescent="0.25">
      <c r="A175" s="30">
        <v>44774</v>
      </c>
      <c r="B175" s="22" t="s">
        <v>196</v>
      </c>
      <c r="C175" s="14" t="s">
        <v>368</v>
      </c>
      <c r="D175" s="14" t="s">
        <v>0</v>
      </c>
      <c r="E175" s="35" t="s">
        <v>369</v>
      </c>
      <c r="F175" s="14">
        <v>2</v>
      </c>
      <c r="G175" s="14"/>
      <c r="H175" s="44">
        <v>9940000</v>
      </c>
      <c r="I175" s="15"/>
      <c r="J175" s="16"/>
      <c r="K175" s="41">
        <v>9945000</v>
      </c>
      <c r="L175" s="17"/>
      <c r="M175" s="22" t="s">
        <v>131</v>
      </c>
      <c r="T175" s="14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</row>
    <row r="176" spans="1:30" x14ac:dyDescent="0.25">
      <c r="A176" s="30">
        <v>44774</v>
      </c>
      <c r="B176" s="22" t="s">
        <v>196</v>
      </c>
      <c r="C176" s="14" t="s">
        <v>370</v>
      </c>
      <c r="D176" s="14" t="s">
        <v>0</v>
      </c>
      <c r="E176" s="35" t="s">
        <v>371</v>
      </c>
      <c r="F176" s="14">
        <v>2</v>
      </c>
      <c r="G176" s="14"/>
      <c r="H176" s="44">
        <v>9950000</v>
      </c>
      <c r="I176" s="15"/>
      <c r="J176" s="16"/>
      <c r="K176" s="41">
        <v>9955000</v>
      </c>
      <c r="L176" s="17"/>
      <c r="M176" s="22" t="s">
        <v>123</v>
      </c>
      <c r="T176" s="14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</row>
    <row r="177" spans="1:30" hidden="1" x14ac:dyDescent="0.25">
      <c r="A177" s="30">
        <v>44774</v>
      </c>
      <c r="B177" s="14" t="s">
        <v>197</v>
      </c>
      <c r="C177" s="14" t="s">
        <v>245</v>
      </c>
      <c r="D177" s="14" t="s">
        <v>0</v>
      </c>
      <c r="E177" s="35" t="s">
        <v>298</v>
      </c>
      <c r="F177" s="14">
        <v>2</v>
      </c>
      <c r="G177" s="14"/>
      <c r="H177" s="44">
        <v>1723890</v>
      </c>
      <c r="I177" s="15"/>
      <c r="J177" s="16"/>
      <c r="K177" s="41">
        <v>2016616.5</v>
      </c>
      <c r="L177" s="17"/>
      <c r="M177" s="14" t="s">
        <v>372</v>
      </c>
      <c r="T177" s="14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</row>
    <row r="178" spans="1:30" hidden="1" x14ac:dyDescent="0.25">
      <c r="A178" s="30">
        <v>44774</v>
      </c>
      <c r="B178" s="14" t="s">
        <v>197</v>
      </c>
      <c r="C178" s="14" t="s">
        <v>373</v>
      </c>
      <c r="D178" s="14" t="s">
        <v>0</v>
      </c>
      <c r="E178" s="35" t="s">
        <v>299</v>
      </c>
      <c r="F178" s="14">
        <v>2</v>
      </c>
      <c r="G178" s="14"/>
      <c r="H178" s="44">
        <v>2230000</v>
      </c>
      <c r="I178" s="15"/>
      <c r="J178" s="16"/>
      <c r="K178" s="41">
        <v>2600000</v>
      </c>
      <c r="L178" s="17"/>
      <c r="M178" s="14" t="s">
        <v>374</v>
      </c>
      <c r="T178" s="14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</row>
    <row r="179" spans="1:30" hidden="1" x14ac:dyDescent="0.25">
      <c r="A179" s="30">
        <v>44774</v>
      </c>
      <c r="B179" s="14" t="s">
        <v>197</v>
      </c>
      <c r="C179" s="14" t="s">
        <v>375</v>
      </c>
      <c r="D179" s="14" t="s">
        <v>0</v>
      </c>
      <c r="E179" s="35" t="s">
        <v>302</v>
      </c>
      <c r="F179" s="14">
        <v>2</v>
      </c>
      <c r="G179" s="14"/>
      <c r="H179" s="44">
        <v>3240000</v>
      </c>
      <c r="I179" s="15"/>
      <c r="J179" s="16"/>
      <c r="K179" s="41">
        <v>3240000</v>
      </c>
      <c r="L179" s="17"/>
      <c r="M179" s="14" t="s">
        <v>95</v>
      </c>
      <c r="T179" s="14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</row>
    <row r="180" spans="1:30" hidden="1" x14ac:dyDescent="0.25">
      <c r="A180" s="30">
        <v>44805</v>
      </c>
      <c r="B180" s="22" t="s">
        <v>196</v>
      </c>
      <c r="C180" s="14" t="s">
        <v>376</v>
      </c>
      <c r="D180" s="14" t="s">
        <v>0</v>
      </c>
      <c r="E180" s="35" t="s">
        <v>377</v>
      </c>
      <c r="F180" s="14">
        <v>2</v>
      </c>
      <c r="G180" s="14"/>
      <c r="H180" s="44">
        <v>5200000</v>
      </c>
      <c r="I180" s="15"/>
      <c r="J180" s="16"/>
      <c r="K180" s="41">
        <v>5200000</v>
      </c>
      <c r="L180" s="17"/>
      <c r="M180" s="14" t="s">
        <v>232</v>
      </c>
      <c r="T180" s="14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</row>
    <row r="181" spans="1:30" s="48" customFormat="1" hidden="1" x14ac:dyDescent="0.25">
      <c r="A181" s="46">
        <v>44805</v>
      </c>
      <c r="B181" s="47" t="s">
        <v>196</v>
      </c>
      <c r="C181" s="48" t="s">
        <v>378</v>
      </c>
      <c r="D181" s="49" t="s">
        <v>0</v>
      </c>
      <c r="E181" s="50" t="s">
        <v>379</v>
      </c>
      <c r="F181" s="48">
        <v>3</v>
      </c>
      <c r="H181" s="51">
        <v>7400000</v>
      </c>
      <c r="I181" s="52"/>
      <c r="J181" s="53"/>
      <c r="K181" s="54">
        <v>7400000</v>
      </c>
      <c r="L181" s="55"/>
      <c r="M181" s="48" t="s">
        <v>334</v>
      </c>
    </row>
    <row r="182" spans="1:30" s="48" customFormat="1" hidden="1" x14ac:dyDescent="0.25">
      <c r="A182" s="46">
        <v>44805</v>
      </c>
      <c r="B182" s="47" t="s">
        <v>196</v>
      </c>
      <c r="C182" s="48" t="s">
        <v>380</v>
      </c>
      <c r="D182" s="49" t="s">
        <v>0</v>
      </c>
      <c r="E182" s="50" t="s">
        <v>381</v>
      </c>
      <c r="F182" s="14">
        <v>2</v>
      </c>
      <c r="H182" s="51">
        <v>9945000</v>
      </c>
      <c r="I182" s="52"/>
      <c r="J182" s="53"/>
      <c r="K182" s="54">
        <v>9945000</v>
      </c>
      <c r="L182" s="55"/>
      <c r="M182" s="14" t="s">
        <v>95</v>
      </c>
    </row>
    <row r="183" spans="1:30" s="48" customFormat="1" hidden="1" x14ac:dyDescent="0.25">
      <c r="A183" s="46">
        <v>44805</v>
      </c>
      <c r="B183" s="47" t="s">
        <v>196</v>
      </c>
      <c r="C183" s="48" t="s">
        <v>243</v>
      </c>
      <c r="D183" s="49" t="s">
        <v>0</v>
      </c>
      <c r="E183" s="50" t="s">
        <v>382</v>
      </c>
      <c r="F183" s="14">
        <v>3</v>
      </c>
      <c r="H183" s="51">
        <v>2670000</v>
      </c>
      <c r="I183" s="52"/>
      <c r="J183" s="53"/>
      <c r="K183" s="62">
        <v>9962000</v>
      </c>
      <c r="L183" s="55"/>
      <c r="M183" s="22" t="s">
        <v>113</v>
      </c>
    </row>
    <row r="184" spans="1:30" s="48" customFormat="1" hidden="1" x14ac:dyDescent="0.25">
      <c r="A184" s="46">
        <v>44805</v>
      </c>
      <c r="B184" s="47" t="s">
        <v>196</v>
      </c>
      <c r="C184" s="48" t="s">
        <v>243</v>
      </c>
      <c r="D184" s="49" t="s">
        <v>0</v>
      </c>
      <c r="E184" s="50" t="s">
        <v>382</v>
      </c>
      <c r="F184" s="14">
        <v>3</v>
      </c>
      <c r="H184" s="51">
        <f>1698000+3255000+1840800</f>
        <v>6793800</v>
      </c>
      <c r="I184" s="52"/>
      <c r="J184" s="53"/>
      <c r="K184" s="62"/>
      <c r="L184" s="55"/>
      <c r="M184" s="22" t="s">
        <v>187</v>
      </c>
    </row>
    <row r="185" spans="1:30" s="48" customFormat="1" hidden="1" x14ac:dyDescent="0.25">
      <c r="A185" s="46">
        <v>44805</v>
      </c>
      <c r="B185" s="47" t="s">
        <v>196</v>
      </c>
      <c r="C185" s="48" t="s">
        <v>383</v>
      </c>
      <c r="D185" s="49" t="s">
        <v>0</v>
      </c>
      <c r="E185" s="50" t="s">
        <v>384</v>
      </c>
      <c r="F185" s="14">
        <v>2</v>
      </c>
      <c r="H185" s="51">
        <v>350000</v>
      </c>
      <c r="I185" s="52"/>
      <c r="J185" s="53"/>
      <c r="K185" s="54">
        <v>7820000</v>
      </c>
      <c r="L185" s="55"/>
      <c r="M185" s="14" t="s">
        <v>387</v>
      </c>
    </row>
    <row r="186" spans="1:30" s="48" customFormat="1" hidden="1" x14ac:dyDescent="0.25">
      <c r="A186" s="46">
        <v>44805</v>
      </c>
      <c r="B186" s="47" t="s">
        <v>209</v>
      </c>
      <c r="C186" s="48" t="s">
        <v>243</v>
      </c>
      <c r="D186" s="61" t="s">
        <v>386</v>
      </c>
      <c r="E186" s="56" t="s">
        <v>249</v>
      </c>
      <c r="F186" s="48">
        <v>0</v>
      </c>
      <c r="H186" s="51"/>
      <c r="I186" s="52"/>
      <c r="J186" s="53"/>
      <c r="K186" s="54">
        <v>44490000</v>
      </c>
      <c r="L186" s="55"/>
    </row>
    <row r="187" spans="1:30" hidden="1" x14ac:dyDescent="0.25">
      <c r="A187" s="30">
        <v>44805</v>
      </c>
      <c r="B187" s="14" t="s">
        <v>388</v>
      </c>
      <c r="C187" s="14" t="s">
        <v>390</v>
      </c>
      <c r="D187" s="14" t="s">
        <v>0</v>
      </c>
      <c r="E187" s="35" t="s">
        <v>389</v>
      </c>
      <c r="F187" s="14">
        <v>2</v>
      </c>
      <c r="G187" s="14"/>
      <c r="H187" s="44">
        <v>7546000</v>
      </c>
      <c r="I187" s="15"/>
      <c r="J187" s="16"/>
      <c r="K187" s="41">
        <v>7546000</v>
      </c>
      <c r="L187" s="17"/>
      <c r="M187" s="14" t="s">
        <v>391</v>
      </c>
      <c r="T187" s="14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</row>
    <row r="188" spans="1:30" hidden="1" x14ac:dyDescent="0.25">
      <c r="A188" s="30">
        <v>44805</v>
      </c>
      <c r="B188" s="14" t="s">
        <v>388</v>
      </c>
      <c r="C188" s="14" t="s">
        <v>243</v>
      </c>
      <c r="D188" s="14" t="s">
        <v>0</v>
      </c>
      <c r="E188" s="35" t="s">
        <v>392</v>
      </c>
      <c r="F188" s="14">
        <v>2</v>
      </c>
      <c r="G188" s="14"/>
      <c r="H188" s="44">
        <f>1708000+3255000+1840800</f>
        <v>6803800</v>
      </c>
      <c r="I188" s="15"/>
      <c r="J188" s="16"/>
      <c r="K188" s="63">
        <v>9962000</v>
      </c>
      <c r="L188" s="17"/>
      <c r="M188" s="22" t="s">
        <v>187</v>
      </c>
      <c r="T188" s="14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</row>
    <row r="189" spans="1:30" hidden="1" x14ac:dyDescent="0.25">
      <c r="A189" s="30">
        <v>44805</v>
      </c>
      <c r="B189" s="14" t="s">
        <v>388</v>
      </c>
      <c r="C189" s="14" t="s">
        <v>243</v>
      </c>
      <c r="D189" s="14" t="s">
        <v>0</v>
      </c>
      <c r="E189" s="35" t="s">
        <v>392</v>
      </c>
      <c r="F189" s="14">
        <v>2</v>
      </c>
      <c r="G189" s="14"/>
      <c r="H189" s="44">
        <v>2670000</v>
      </c>
      <c r="I189" s="15"/>
      <c r="J189" s="16"/>
      <c r="K189" s="63"/>
      <c r="L189" s="17"/>
      <c r="M189" s="22" t="s">
        <v>113</v>
      </c>
      <c r="T189" s="14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</row>
    <row r="190" spans="1:30" hidden="1" x14ac:dyDescent="0.25">
      <c r="A190" s="30">
        <v>44805</v>
      </c>
      <c r="B190" s="14" t="s">
        <v>388</v>
      </c>
      <c r="C190" s="14" t="s">
        <v>393</v>
      </c>
      <c r="D190" s="14" t="s">
        <v>0</v>
      </c>
      <c r="E190" s="35" t="s">
        <v>394</v>
      </c>
      <c r="F190" s="14">
        <v>2</v>
      </c>
      <c r="G190" s="14"/>
      <c r="H190" s="44">
        <v>8000000</v>
      </c>
      <c r="I190" s="15"/>
      <c r="J190" s="16"/>
      <c r="K190" s="41">
        <v>8000000</v>
      </c>
      <c r="L190" s="17"/>
      <c r="M190" s="14" t="s">
        <v>395</v>
      </c>
      <c r="T190" s="14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</row>
    <row r="191" spans="1:30" hidden="1" x14ac:dyDescent="0.25">
      <c r="A191" s="30">
        <v>44805</v>
      </c>
      <c r="B191" s="14" t="s">
        <v>31</v>
      </c>
      <c r="C191" s="14" t="s">
        <v>396</v>
      </c>
      <c r="D191" s="14" t="s">
        <v>386</v>
      </c>
      <c r="E191" s="35" t="s">
        <v>308</v>
      </c>
      <c r="F191" s="14">
        <v>0</v>
      </c>
      <c r="G191" s="14"/>
      <c r="H191" s="44"/>
      <c r="I191" s="15"/>
      <c r="J191" s="16"/>
      <c r="K191" s="41">
        <v>1590000</v>
      </c>
      <c r="L191" s="17"/>
      <c r="M191" s="14"/>
      <c r="T191" s="14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</row>
    <row r="192" spans="1:30" hidden="1" x14ac:dyDescent="0.25">
      <c r="A192" s="30">
        <v>44805</v>
      </c>
      <c r="B192" s="14" t="s">
        <v>31</v>
      </c>
      <c r="C192" s="14" t="s">
        <v>397</v>
      </c>
      <c r="D192" s="14" t="s">
        <v>0</v>
      </c>
      <c r="E192" s="35" t="s">
        <v>310</v>
      </c>
      <c r="F192" s="14">
        <v>2</v>
      </c>
      <c r="G192" s="14"/>
      <c r="H192" s="44">
        <v>1300000</v>
      </c>
      <c r="I192" s="15"/>
      <c r="J192" s="16"/>
      <c r="K192" s="41">
        <v>1300000</v>
      </c>
      <c r="L192" s="17"/>
      <c r="M192" s="22" t="s">
        <v>160</v>
      </c>
      <c r="T192" s="14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</row>
    <row r="193" spans="1:30" hidden="1" x14ac:dyDescent="0.25">
      <c r="A193" s="30">
        <v>44805</v>
      </c>
      <c r="B193" s="14" t="s">
        <v>31</v>
      </c>
      <c r="C193" s="14" t="s">
        <v>398</v>
      </c>
      <c r="D193" s="14" t="s">
        <v>0</v>
      </c>
      <c r="E193" s="35" t="s">
        <v>313</v>
      </c>
      <c r="F193" s="14">
        <v>2</v>
      </c>
      <c r="G193" s="14"/>
      <c r="H193" s="44">
        <v>1770000</v>
      </c>
      <c r="I193" s="15"/>
      <c r="J193" s="16"/>
      <c r="K193" s="41">
        <v>1770000</v>
      </c>
      <c r="L193" s="17"/>
      <c r="M193" s="22" t="s">
        <v>148</v>
      </c>
      <c r="T193" s="14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</row>
    <row r="194" spans="1:30" hidden="1" x14ac:dyDescent="0.25">
      <c r="A194" s="30">
        <v>44835</v>
      </c>
      <c r="B194" s="14" t="s">
        <v>388</v>
      </c>
      <c r="C194" s="14" t="s">
        <v>399</v>
      </c>
      <c r="D194" s="14" t="s">
        <v>0</v>
      </c>
      <c r="E194" s="35" t="s">
        <v>400</v>
      </c>
      <c r="F194" s="14">
        <v>2</v>
      </c>
      <c r="G194" s="14"/>
      <c r="H194" s="44">
        <v>4700150</v>
      </c>
      <c r="I194" s="15"/>
      <c r="J194" s="16"/>
      <c r="K194" s="41">
        <v>3988250</v>
      </c>
      <c r="L194" s="17"/>
      <c r="M194" s="14" t="s">
        <v>401</v>
      </c>
      <c r="T194" s="14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</row>
    <row r="195" spans="1:30" hidden="1" x14ac:dyDescent="0.25">
      <c r="A195" s="30">
        <v>44835</v>
      </c>
      <c r="B195" s="14" t="s">
        <v>388</v>
      </c>
      <c r="C195" s="14" t="s">
        <v>243</v>
      </c>
      <c r="D195" s="14" t="s">
        <v>0</v>
      </c>
      <c r="E195" s="35" t="s">
        <v>402</v>
      </c>
      <c r="F195" s="14">
        <v>3</v>
      </c>
      <c r="G195" s="14"/>
      <c r="H195" s="44">
        <f>1770000+3995000</f>
        <v>5765000</v>
      </c>
      <c r="I195" s="15"/>
      <c r="J195" s="16"/>
      <c r="K195" s="63">
        <v>9779500</v>
      </c>
      <c r="L195" s="17"/>
      <c r="M195" s="22" t="s">
        <v>187</v>
      </c>
      <c r="T195" s="14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</row>
    <row r="196" spans="1:30" hidden="1" x14ac:dyDescent="0.25">
      <c r="A196" s="30">
        <v>44835</v>
      </c>
      <c r="B196" s="14" t="s">
        <v>388</v>
      </c>
      <c r="C196" s="14" t="s">
        <v>243</v>
      </c>
      <c r="D196" s="14" t="s">
        <v>0</v>
      </c>
      <c r="E196" s="35" t="s">
        <v>402</v>
      </c>
      <c r="F196" s="14">
        <v>3</v>
      </c>
      <c r="G196" s="14"/>
      <c r="H196" s="44">
        <v>3520000</v>
      </c>
      <c r="I196" s="15"/>
      <c r="J196" s="16"/>
      <c r="K196" s="63"/>
      <c r="L196" s="17"/>
      <c r="M196" s="22" t="s">
        <v>113</v>
      </c>
      <c r="T196" s="14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</row>
    <row r="197" spans="1:30" hidden="1" x14ac:dyDescent="0.25">
      <c r="A197" s="30">
        <v>44835</v>
      </c>
      <c r="B197" s="14" t="s">
        <v>388</v>
      </c>
      <c r="C197" s="14" t="s">
        <v>403</v>
      </c>
      <c r="D197" s="14" t="s">
        <v>0</v>
      </c>
      <c r="E197" s="35" t="s">
        <v>404</v>
      </c>
      <c r="F197" s="14">
        <v>2</v>
      </c>
      <c r="G197" s="14"/>
      <c r="H197" s="44">
        <v>9214000</v>
      </c>
      <c r="I197" s="15"/>
      <c r="J197" s="16"/>
      <c r="K197" s="41">
        <v>9350000</v>
      </c>
      <c r="L197" s="17"/>
      <c r="M197" s="14" t="s">
        <v>95</v>
      </c>
      <c r="T197" s="14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</row>
    <row r="198" spans="1:30" hidden="1" x14ac:dyDescent="0.25">
      <c r="A198" s="30">
        <v>44835</v>
      </c>
      <c r="B198" s="14" t="s">
        <v>388</v>
      </c>
      <c r="C198" s="14" t="s">
        <v>405</v>
      </c>
      <c r="D198" s="14" t="s">
        <v>0</v>
      </c>
      <c r="E198" s="35" t="s">
        <v>406</v>
      </c>
      <c r="F198" s="14">
        <v>2</v>
      </c>
      <c r="G198" s="14"/>
      <c r="H198" s="44">
        <v>9750000</v>
      </c>
      <c r="I198" s="15"/>
      <c r="J198" s="16"/>
      <c r="K198" s="41">
        <v>9770000</v>
      </c>
      <c r="L198" s="17"/>
      <c r="M198" s="22" t="s">
        <v>452</v>
      </c>
      <c r="T198" s="14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</row>
    <row r="199" spans="1:30" hidden="1" x14ac:dyDescent="0.25">
      <c r="A199" s="30">
        <v>44835</v>
      </c>
      <c r="B199" s="14" t="s">
        <v>388</v>
      </c>
      <c r="C199" s="14" t="s">
        <v>407</v>
      </c>
      <c r="D199" s="14" t="s">
        <v>0</v>
      </c>
      <c r="E199" s="35" t="s">
        <v>408</v>
      </c>
      <c r="F199" s="14">
        <v>3</v>
      </c>
      <c r="G199" s="14"/>
      <c r="H199" s="44">
        <f>1798000+2380000+1650000</f>
        <v>5828000</v>
      </c>
      <c r="I199" s="15"/>
      <c r="J199" s="16"/>
      <c r="K199" s="64">
        <v>9742000</v>
      </c>
      <c r="L199" s="17"/>
      <c r="M199" s="22" t="s">
        <v>187</v>
      </c>
      <c r="T199" s="14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</row>
    <row r="200" spans="1:30" hidden="1" x14ac:dyDescent="0.25">
      <c r="A200" s="30">
        <v>44835</v>
      </c>
      <c r="B200" s="14" t="s">
        <v>388</v>
      </c>
      <c r="C200" s="14" t="s">
        <v>407</v>
      </c>
      <c r="D200" s="14" t="s">
        <v>0</v>
      </c>
      <c r="E200" s="35" t="s">
        <v>408</v>
      </c>
      <c r="F200" s="14">
        <v>3</v>
      </c>
      <c r="G200" s="14"/>
      <c r="H200" s="41">
        <v>3580000</v>
      </c>
      <c r="I200" s="15"/>
      <c r="J200" s="16"/>
      <c r="K200" s="64"/>
      <c r="L200" s="17"/>
      <c r="M200" s="22" t="s">
        <v>113</v>
      </c>
      <c r="T200" s="14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</row>
    <row r="201" spans="1:30" hidden="1" x14ac:dyDescent="0.25">
      <c r="A201" s="30">
        <v>44835</v>
      </c>
      <c r="B201" s="14" t="s">
        <v>31</v>
      </c>
      <c r="C201" s="14" t="s">
        <v>409</v>
      </c>
      <c r="D201" s="14" t="s">
        <v>0</v>
      </c>
      <c r="E201" s="35" t="s">
        <v>315</v>
      </c>
      <c r="F201" s="14">
        <v>2</v>
      </c>
      <c r="G201" s="14"/>
      <c r="H201" s="41">
        <v>3032200</v>
      </c>
      <c r="I201" s="15"/>
      <c r="J201" s="16"/>
      <c r="K201" s="41">
        <v>3101000</v>
      </c>
      <c r="L201" s="17"/>
      <c r="M201" s="14" t="s">
        <v>410</v>
      </c>
      <c r="T201" s="14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</row>
    <row r="202" spans="1:30" hidden="1" x14ac:dyDescent="0.25">
      <c r="A202" s="30">
        <v>44835</v>
      </c>
      <c r="B202" s="14" t="s">
        <v>31</v>
      </c>
      <c r="C202" s="14" t="s">
        <v>411</v>
      </c>
      <c r="D202" s="14" t="s">
        <v>0</v>
      </c>
      <c r="E202" s="35" t="s">
        <v>318</v>
      </c>
      <c r="F202" s="14">
        <v>2</v>
      </c>
      <c r="G202" s="14"/>
      <c r="H202" s="41">
        <v>3299400</v>
      </c>
      <c r="I202" s="15"/>
      <c r="J202" s="16"/>
      <c r="K202" s="41">
        <v>2974180</v>
      </c>
      <c r="L202" s="17"/>
      <c r="M202" s="14" t="s">
        <v>412</v>
      </c>
      <c r="T202" s="14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</row>
    <row r="203" spans="1:30" hidden="1" x14ac:dyDescent="0.25">
      <c r="A203" s="30">
        <v>44866</v>
      </c>
      <c r="B203" s="14" t="s">
        <v>413</v>
      </c>
      <c r="C203" s="14" t="s">
        <v>414</v>
      </c>
      <c r="D203" s="37" t="s">
        <v>424</v>
      </c>
      <c r="E203" s="58" t="s">
        <v>252</v>
      </c>
      <c r="F203" s="14">
        <v>1</v>
      </c>
      <c r="G203" s="14"/>
      <c r="H203" s="41">
        <v>55000</v>
      </c>
      <c r="I203" s="15"/>
      <c r="J203" s="16"/>
      <c r="K203" s="41">
        <v>50000</v>
      </c>
      <c r="L203" s="17"/>
      <c r="M203" s="14" t="s">
        <v>415</v>
      </c>
      <c r="T203" s="14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</row>
    <row r="204" spans="1:30" hidden="1" x14ac:dyDescent="0.25">
      <c r="A204" s="30">
        <v>44866</v>
      </c>
      <c r="B204" s="14" t="s">
        <v>388</v>
      </c>
      <c r="C204" s="14" t="s">
        <v>416</v>
      </c>
      <c r="D204" s="14" t="s">
        <v>0</v>
      </c>
      <c r="E204" s="35" t="s">
        <v>417</v>
      </c>
      <c r="F204" s="14">
        <v>2</v>
      </c>
      <c r="G204" s="14"/>
      <c r="H204" s="41">
        <v>4800000</v>
      </c>
      <c r="I204" s="15"/>
      <c r="J204" s="16"/>
      <c r="K204" s="41">
        <v>5000000</v>
      </c>
      <c r="L204" s="17"/>
      <c r="M204" s="14" t="s">
        <v>418</v>
      </c>
      <c r="T204" s="14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</row>
    <row r="205" spans="1:30" x14ac:dyDescent="0.25">
      <c r="A205" s="30">
        <v>44866</v>
      </c>
      <c r="B205" s="14" t="s">
        <v>388</v>
      </c>
      <c r="C205" s="14" t="s">
        <v>419</v>
      </c>
      <c r="D205" s="14" t="s">
        <v>0</v>
      </c>
      <c r="E205" s="35" t="s">
        <v>420</v>
      </c>
      <c r="F205" s="14">
        <v>2</v>
      </c>
      <c r="G205" s="14"/>
      <c r="H205" s="41">
        <v>6200000</v>
      </c>
      <c r="I205" s="15"/>
      <c r="J205" s="16"/>
      <c r="K205" s="41">
        <v>6250000</v>
      </c>
      <c r="L205" s="17"/>
      <c r="M205" s="22" t="s">
        <v>123</v>
      </c>
      <c r="T205" s="14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</row>
    <row r="206" spans="1:30" hidden="1" x14ac:dyDescent="0.25">
      <c r="A206" s="30">
        <v>44866</v>
      </c>
      <c r="B206" s="14" t="s">
        <v>388</v>
      </c>
      <c r="C206" s="14" t="s">
        <v>421</v>
      </c>
      <c r="D206" s="14" t="s">
        <v>0</v>
      </c>
      <c r="E206" s="35" t="s">
        <v>422</v>
      </c>
      <c r="F206" s="14">
        <v>2</v>
      </c>
      <c r="G206" s="14"/>
      <c r="H206" s="41">
        <v>9116979.1699999999</v>
      </c>
      <c r="I206" s="15"/>
      <c r="J206" s="16"/>
      <c r="K206" s="41">
        <v>9150000</v>
      </c>
      <c r="L206" s="17"/>
      <c r="M206" s="14" t="s">
        <v>337</v>
      </c>
      <c r="T206" s="14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</row>
    <row r="207" spans="1:30" hidden="1" x14ac:dyDescent="0.25">
      <c r="A207" s="30">
        <v>44866</v>
      </c>
      <c r="B207" s="14" t="s">
        <v>388</v>
      </c>
      <c r="C207" s="14" t="s">
        <v>438</v>
      </c>
      <c r="D207" s="14" t="s">
        <v>0</v>
      </c>
      <c r="E207" s="35" t="s">
        <v>439</v>
      </c>
      <c r="F207" s="14">
        <v>2</v>
      </c>
      <c r="G207" s="14"/>
      <c r="H207" s="41">
        <v>9900000</v>
      </c>
      <c r="I207" s="15"/>
      <c r="J207" s="16"/>
      <c r="K207" s="41">
        <v>9950000</v>
      </c>
      <c r="L207" s="17"/>
      <c r="M207" s="14" t="s">
        <v>311</v>
      </c>
      <c r="T207" s="14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</row>
    <row r="208" spans="1:30" hidden="1" x14ac:dyDescent="0.25">
      <c r="A208" s="30">
        <v>44866</v>
      </c>
      <c r="B208" s="14" t="s">
        <v>388</v>
      </c>
      <c r="C208" s="14" t="s">
        <v>407</v>
      </c>
      <c r="D208" s="14" t="s">
        <v>0</v>
      </c>
      <c r="E208" s="35" t="s">
        <v>440</v>
      </c>
      <c r="F208" s="14">
        <v>3</v>
      </c>
      <c r="G208" s="14"/>
      <c r="H208" s="41">
        <v>2970000</v>
      </c>
      <c r="I208" s="15"/>
      <c r="J208" s="16"/>
      <c r="K208" s="63">
        <v>9755900</v>
      </c>
      <c r="L208" s="17"/>
      <c r="M208" s="22" t="s">
        <v>113</v>
      </c>
      <c r="T208" s="14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</row>
    <row r="209" spans="1:30" hidden="1" x14ac:dyDescent="0.25">
      <c r="A209" s="30">
        <v>44866</v>
      </c>
      <c r="B209" s="14" t="s">
        <v>388</v>
      </c>
      <c r="C209" s="14" t="s">
        <v>407</v>
      </c>
      <c r="D209" s="14" t="s">
        <v>0</v>
      </c>
      <c r="E209" s="35" t="s">
        <v>440</v>
      </c>
      <c r="F209" s="14">
        <v>3</v>
      </c>
      <c r="G209" s="14"/>
      <c r="H209" s="41">
        <f>981500+3898500+1766000</f>
        <v>6646000</v>
      </c>
      <c r="I209" s="15"/>
      <c r="J209" s="16"/>
      <c r="K209" s="63"/>
      <c r="L209" s="17"/>
      <c r="M209" s="22" t="s">
        <v>187</v>
      </c>
      <c r="T209" s="14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</row>
    <row r="210" spans="1:30" hidden="1" x14ac:dyDescent="0.25">
      <c r="A210" s="30">
        <v>44866</v>
      </c>
      <c r="B210" s="14" t="s">
        <v>413</v>
      </c>
      <c r="C210" s="14" t="s">
        <v>423</v>
      </c>
      <c r="D210" s="37" t="s">
        <v>424</v>
      </c>
      <c r="E210" s="58" t="s">
        <v>255</v>
      </c>
      <c r="F210" s="14">
        <v>1</v>
      </c>
      <c r="G210" s="14"/>
      <c r="H210" s="41">
        <v>55000</v>
      </c>
      <c r="I210" s="15"/>
      <c r="J210" s="16"/>
      <c r="K210" s="41">
        <v>50000</v>
      </c>
      <c r="L210" s="17"/>
      <c r="M210" s="14" t="s">
        <v>425</v>
      </c>
      <c r="T210" s="14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</row>
    <row r="211" spans="1:30" hidden="1" x14ac:dyDescent="0.25">
      <c r="A211" s="30">
        <v>44866</v>
      </c>
      <c r="B211" s="14" t="s">
        <v>413</v>
      </c>
      <c r="C211" s="14" t="s">
        <v>426</v>
      </c>
      <c r="D211" s="37" t="s">
        <v>424</v>
      </c>
      <c r="E211" s="58" t="s">
        <v>260</v>
      </c>
      <c r="F211" s="14">
        <v>1</v>
      </c>
      <c r="G211" s="14"/>
      <c r="H211" s="41">
        <v>41000</v>
      </c>
      <c r="I211" s="15"/>
      <c r="J211" s="16"/>
      <c r="K211" s="41">
        <v>30000</v>
      </c>
      <c r="L211" s="17"/>
      <c r="M211" s="14" t="s">
        <v>427</v>
      </c>
      <c r="T211" s="14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</row>
    <row r="212" spans="1:30" hidden="1" x14ac:dyDescent="0.25">
      <c r="A212" s="30">
        <v>44866</v>
      </c>
      <c r="B212" s="14" t="s">
        <v>31</v>
      </c>
      <c r="C212" s="14" t="s">
        <v>428</v>
      </c>
      <c r="D212" s="14" t="s">
        <v>0</v>
      </c>
      <c r="E212" s="35" t="s">
        <v>322</v>
      </c>
      <c r="F212" s="14">
        <v>3</v>
      </c>
      <c r="G212" s="14"/>
      <c r="H212" s="41">
        <v>1980000</v>
      </c>
      <c r="I212" s="15"/>
      <c r="J212" s="16"/>
      <c r="K212" s="41">
        <v>3300000</v>
      </c>
      <c r="L212" s="17"/>
      <c r="M212" s="22" t="s">
        <v>155</v>
      </c>
      <c r="T212" s="14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</row>
    <row r="213" spans="1:30" hidden="1" x14ac:dyDescent="0.25">
      <c r="A213" s="30">
        <v>44866</v>
      </c>
      <c r="B213" s="14" t="s">
        <v>31</v>
      </c>
      <c r="C213" s="14" t="s">
        <v>429</v>
      </c>
      <c r="D213" s="14" t="s">
        <v>0</v>
      </c>
      <c r="E213" s="35" t="s">
        <v>324</v>
      </c>
      <c r="F213" s="14">
        <v>1</v>
      </c>
      <c r="G213" s="14"/>
      <c r="H213" s="41">
        <v>2535020</v>
      </c>
      <c r="I213" s="15"/>
      <c r="J213" s="16"/>
      <c r="K213" s="41">
        <v>2535000</v>
      </c>
      <c r="L213" s="17"/>
      <c r="M213" s="14" t="s">
        <v>432</v>
      </c>
      <c r="T213" s="14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</row>
    <row r="214" spans="1:30" hidden="1" x14ac:dyDescent="0.25">
      <c r="A214" s="30">
        <v>44866</v>
      </c>
      <c r="B214" s="14" t="s">
        <v>31</v>
      </c>
      <c r="C214" s="14" t="s">
        <v>430</v>
      </c>
      <c r="D214" s="14" t="s">
        <v>0</v>
      </c>
      <c r="E214" s="35" t="s">
        <v>333</v>
      </c>
      <c r="F214" s="14">
        <v>2</v>
      </c>
      <c r="G214" s="14"/>
      <c r="H214" s="41">
        <v>1460000</v>
      </c>
      <c r="I214" s="15"/>
      <c r="J214" s="16"/>
      <c r="K214" s="41">
        <v>1460000</v>
      </c>
      <c r="L214" s="17"/>
      <c r="M214" s="14" t="s">
        <v>294</v>
      </c>
      <c r="T214" s="14"/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</row>
    <row r="215" spans="1:30" hidden="1" x14ac:dyDescent="0.25">
      <c r="A215" s="30">
        <v>44866</v>
      </c>
      <c r="B215" s="14" t="s">
        <v>31</v>
      </c>
      <c r="C215" s="14" t="s">
        <v>431</v>
      </c>
      <c r="D215" s="14" t="s">
        <v>0</v>
      </c>
      <c r="E215" s="35" t="s">
        <v>335</v>
      </c>
      <c r="F215" s="14">
        <v>2</v>
      </c>
      <c r="G215" s="14"/>
      <c r="H215" s="41">
        <v>2500000</v>
      </c>
      <c r="I215" s="15"/>
      <c r="J215" s="16"/>
      <c r="K215" s="41">
        <v>2500000</v>
      </c>
      <c r="L215" s="17"/>
      <c r="M215" s="14" t="s">
        <v>433</v>
      </c>
      <c r="T215" s="14"/>
      <c r="U215" s="14"/>
      <c r="V215" s="14"/>
      <c r="W215" s="14"/>
      <c r="X215" s="14"/>
      <c r="Y215" s="14"/>
      <c r="Z215" s="14"/>
      <c r="AA215" s="14"/>
      <c r="AB215" s="14"/>
      <c r="AC215" s="14"/>
      <c r="AD215" s="14"/>
    </row>
    <row r="216" spans="1:30" hidden="1" x14ac:dyDescent="0.25">
      <c r="A216" s="30">
        <v>44866</v>
      </c>
      <c r="B216" s="14" t="s">
        <v>31</v>
      </c>
      <c r="C216" s="14" t="s">
        <v>434</v>
      </c>
      <c r="D216" s="14" t="s">
        <v>0</v>
      </c>
      <c r="E216" s="35" t="s">
        <v>339</v>
      </c>
      <c r="F216" s="14">
        <v>1</v>
      </c>
      <c r="G216" s="14"/>
      <c r="H216" s="41">
        <v>1199000</v>
      </c>
      <c r="I216" s="15"/>
      <c r="J216" s="16"/>
      <c r="K216" s="41">
        <v>1215650</v>
      </c>
      <c r="L216" s="17"/>
      <c r="M216" s="14" t="s">
        <v>435</v>
      </c>
      <c r="T216" s="14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</row>
    <row r="217" spans="1:30" hidden="1" x14ac:dyDescent="0.25">
      <c r="A217" s="30">
        <v>44896</v>
      </c>
      <c r="B217" s="14" t="s">
        <v>413</v>
      </c>
      <c r="C217" s="14" t="s">
        <v>437</v>
      </c>
      <c r="D217" s="14" t="s">
        <v>0</v>
      </c>
      <c r="E217" s="58" t="s">
        <v>263</v>
      </c>
      <c r="F217" s="14">
        <v>2</v>
      </c>
      <c r="G217" s="14"/>
      <c r="H217" s="41">
        <v>62000</v>
      </c>
      <c r="I217" s="15"/>
      <c r="J217" s="16"/>
      <c r="K217" s="41">
        <v>30000</v>
      </c>
      <c r="L217" s="17"/>
      <c r="M217" s="14" t="s">
        <v>425</v>
      </c>
      <c r="T217" s="14"/>
      <c r="U217" s="14"/>
      <c r="V217" s="14"/>
      <c r="W217" s="14"/>
      <c r="X217" s="14"/>
      <c r="Y217" s="14"/>
      <c r="Z217" s="14"/>
      <c r="AA217" s="14"/>
      <c r="AB217" s="14"/>
      <c r="AC217" s="14"/>
      <c r="AD217" s="14"/>
    </row>
    <row r="218" spans="1:30" hidden="1" x14ac:dyDescent="0.25">
      <c r="A218" s="30">
        <v>44896</v>
      </c>
      <c r="B218" s="14" t="s">
        <v>413</v>
      </c>
      <c r="C218" s="14" t="s">
        <v>436</v>
      </c>
      <c r="D218" s="14" t="s">
        <v>0</v>
      </c>
      <c r="E218" s="58" t="s">
        <v>267</v>
      </c>
      <c r="F218" s="14">
        <v>4</v>
      </c>
      <c r="G218" s="14"/>
      <c r="H218" s="41">
        <v>45000</v>
      </c>
      <c r="I218" s="15"/>
      <c r="J218" s="16"/>
      <c r="K218" s="41">
        <v>25000</v>
      </c>
      <c r="L218" s="17"/>
      <c r="M218" s="14" t="s">
        <v>427</v>
      </c>
      <c r="T218" s="14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</row>
    <row r="219" spans="1:30" hidden="1" x14ac:dyDescent="0.25">
      <c r="A219" s="30">
        <v>44896</v>
      </c>
      <c r="B219" s="14" t="s">
        <v>388</v>
      </c>
      <c r="C219" s="14" t="s">
        <v>441</v>
      </c>
      <c r="D219" s="14" t="s">
        <v>0</v>
      </c>
      <c r="E219" s="35" t="s">
        <v>442</v>
      </c>
      <c r="F219" s="14">
        <v>3</v>
      </c>
      <c r="G219" s="14"/>
      <c r="H219" s="41">
        <v>9455103.7599999998</v>
      </c>
      <c r="I219" s="15"/>
      <c r="J219" s="16"/>
      <c r="K219" s="41">
        <v>9964956.7799999993</v>
      </c>
      <c r="L219" s="17"/>
      <c r="M219" s="14" t="s">
        <v>443</v>
      </c>
      <c r="T219" s="14"/>
      <c r="U219" s="14"/>
      <c r="V219" s="14"/>
      <c r="W219" s="14"/>
      <c r="X219" s="14"/>
      <c r="Y219" s="14"/>
      <c r="Z219" s="14"/>
      <c r="AA219" s="14"/>
      <c r="AB219" s="14"/>
      <c r="AC219" s="14"/>
      <c r="AD219" s="14"/>
    </row>
    <row r="220" spans="1:30" hidden="1" x14ac:dyDescent="0.25">
      <c r="A220" s="30">
        <v>44896</v>
      </c>
      <c r="B220" s="14" t="s">
        <v>388</v>
      </c>
      <c r="C220" s="14" t="s">
        <v>444</v>
      </c>
      <c r="D220" s="60" t="s">
        <v>386</v>
      </c>
      <c r="E220" s="35" t="s">
        <v>445</v>
      </c>
      <c r="F220" s="14">
        <v>1</v>
      </c>
      <c r="G220" s="14"/>
      <c r="H220" s="41">
        <v>5549042.7800000003</v>
      </c>
      <c r="I220" s="15"/>
      <c r="J220" s="16"/>
      <c r="K220" s="41">
        <v>3900000</v>
      </c>
      <c r="L220" s="17"/>
      <c r="M220" s="14" t="s">
        <v>450</v>
      </c>
      <c r="T220" s="14"/>
      <c r="U220" s="14"/>
      <c r="V220" s="14"/>
      <c r="W220" s="14"/>
      <c r="X220" s="14"/>
      <c r="Y220" s="14"/>
      <c r="Z220" s="14"/>
      <c r="AA220" s="14"/>
      <c r="AB220" s="14"/>
      <c r="AC220" s="14"/>
      <c r="AD220" s="14"/>
    </row>
    <row r="221" spans="1:30" hidden="1" x14ac:dyDescent="0.25">
      <c r="A221" s="30">
        <v>44896</v>
      </c>
      <c r="B221" s="14" t="s">
        <v>446</v>
      </c>
      <c r="C221" s="14" t="s">
        <v>447</v>
      </c>
      <c r="D221" s="14" t="s">
        <v>0</v>
      </c>
      <c r="E221" s="35" t="s">
        <v>448</v>
      </c>
      <c r="F221" s="14">
        <v>3</v>
      </c>
      <c r="G221" s="14"/>
      <c r="H221" s="41">
        <v>9237294.1999999993</v>
      </c>
      <c r="I221" s="15"/>
      <c r="J221" s="16"/>
      <c r="K221" s="41">
        <v>9829000</v>
      </c>
      <c r="L221" s="17"/>
      <c r="M221" s="22" t="s">
        <v>452</v>
      </c>
      <c r="T221" s="14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</row>
    <row r="222" spans="1:30" hidden="1" x14ac:dyDescent="0.25">
      <c r="A222" s="30">
        <v>44896</v>
      </c>
      <c r="B222" s="14" t="s">
        <v>31</v>
      </c>
      <c r="C222" s="14" t="s">
        <v>449</v>
      </c>
      <c r="D222" s="59" t="s">
        <v>0</v>
      </c>
      <c r="E222" s="35" t="s">
        <v>340</v>
      </c>
      <c r="F222" s="14">
        <v>2</v>
      </c>
      <c r="G222" s="14"/>
      <c r="H222" s="41">
        <v>2150000</v>
      </c>
      <c r="I222" s="15"/>
      <c r="J222" s="16"/>
      <c r="K222" s="41">
        <v>2300000</v>
      </c>
      <c r="L222" s="17"/>
      <c r="M222" s="14" t="s">
        <v>451</v>
      </c>
      <c r="T222" s="14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</row>
    <row r="223" spans="1:30" x14ac:dyDescent="0.25">
      <c r="A223" s="14"/>
      <c r="B223" s="14"/>
      <c r="C223" s="14"/>
      <c r="D223" s="14"/>
      <c r="E223" s="35"/>
      <c r="F223" s="14"/>
      <c r="G223" s="14"/>
      <c r="H223" s="41"/>
      <c r="I223" s="15"/>
      <c r="J223" s="16"/>
      <c r="K223" s="41"/>
      <c r="L223" s="17"/>
      <c r="M223" s="14"/>
      <c r="T223" s="14"/>
      <c r="U223" s="14"/>
      <c r="V223" s="14"/>
      <c r="W223" s="14"/>
      <c r="X223" s="14"/>
      <c r="Y223" s="14"/>
      <c r="Z223" s="14"/>
      <c r="AA223" s="14"/>
      <c r="AB223" s="14"/>
      <c r="AC223" s="14"/>
      <c r="AD223" s="14"/>
    </row>
    <row r="224" spans="1:30" x14ac:dyDescent="0.25">
      <c r="A224" s="14"/>
      <c r="B224" s="14"/>
      <c r="C224" s="14"/>
      <c r="D224" s="14"/>
      <c r="E224" s="35"/>
      <c r="F224" s="14"/>
      <c r="G224" s="14"/>
      <c r="H224" s="41"/>
      <c r="I224" s="15"/>
      <c r="J224" s="16"/>
      <c r="K224" s="41"/>
      <c r="L224" s="17"/>
      <c r="M224" s="14"/>
      <c r="T224" s="14"/>
      <c r="U224" s="14"/>
      <c r="V224" s="14"/>
      <c r="W224" s="14"/>
      <c r="X224" s="14"/>
      <c r="Y224" s="14"/>
      <c r="Z224" s="14"/>
      <c r="AA224" s="14"/>
      <c r="AB224" s="14"/>
      <c r="AC224" s="14"/>
      <c r="AD224" s="14"/>
    </row>
    <row r="225" spans="1:30" x14ac:dyDescent="0.25">
      <c r="A225" s="14"/>
      <c r="B225" s="14"/>
      <c r="C225" s="14"/>
      <c r="D225" s="14"/>
      <c r="E225" s="35"/>
      <c r="F225" s="14"/>
      <c r="G225" s="14"/>
      <c r="H225" s="41"/>
      <c r="I225" s="15"/>
      <c r="J225" s="16"/>
      <c r="K225" s="41"/>
      <c r="L225" s="17"/>
      <c r="M225" s="14"/>
      <c r="T225" s="14"/>
      <c r="U225" s="14"/>
      <c r="V225" s="14"/>
      <c r="W225" s="14"/>
      <c r="X225" s="14"/>
      <c r="Y225" s="14"/>
      <c r="Z225" s="14"/>
      <c r="AA225" s="14"/>
      <c r="AB225" s="14"/>
      <c r="AC225" s="14"/>
      <c r="AD225" s="14"/>
    </row>
    <row r="226" spans="1:30" x14ac:dyDescent="0.25">
      <c r="A226" s="14"/>
      <c r="B226" s="14"/>
      <c r="C226" s="14"/>
      <c r="D226" s="14"/>
      <c r="E226" s="35"/>
      <c r="F226" s="14"/>
      <c r="G226" s="14"/>
      <c r="H226" s="41"/>
      <c r="I226" s="15"/>
      <c r="J226" s="16"/>
      <c r="K226" s="41"/>
      <c r="L226" s="17"/>
      <c r="M226" s="14"/>
      <c r="T226" s="14"/>
      <c r="U226" s="14"/>
      <c r="V226" s="14"/>
      <c r="W226" s="14"/>
      <c r="X226" s="14"/>
      <c r="Y226" s="14"/>
      <c r="Z226" s="14"/>
      <c r="AA226" s="14"/>
      <c r="AB226" s="14"/>
      <c r="AC226" s="14"/>
      <c r="AD226" s="14"/>
    </row>
    <row r="227" spans="1:30" x14ac:dyDescent="0.25">
      <c r="A227" s="14"/>
      <c r="B227" s="14"/>
      <c r="C227" s="14"/>
      <c r="D227" s="14"/>
      <c r="E227" s="35"/>
      <c r="F227" s="14"/>
      <c r="G227" s="14"/>
      <c r="H227" s="41"/>
      <c r="I227" s="15"/>
      <c r="J227" s="16"/>
      <c r="K227" s="41"/>
      <c r="L227" s="17"/>
      <c r="M227" s="14"/>
      <c r="T227" s="14"/>
      <c r="U227" s="14"/>
      <c r="V227" s="14"/>
      <c r="W227" s="14"/>
      <c r="X227" s="14"/>
      <c r="Y227" s="14"/>
      <c r="Z227" s="14"/>
      <c r="AA227" s="14"/>
      <c r="AB227" s="14"/>
      <c r="AC227" s="14"/>
      <c r="AD227" s="14"/>
    </row>
    <row r="228" spans="1:30" x14ac:dyDescent="0.25">
      <c r="A228" s="14"/>
      <c r="B228" s="14"/>
      <c r="C228" s="14"/>
      <c r="D228" s="14"/>
      <c r="E228" s="35"/>
      <c r="F228" s="14"/>
      <c r="G228" s="14"/>
      <c r="H228" s="41"/>
      <c r="I228" s="15"/>
      <c r="J228" s="16"/>
      <c r="K228" s="41"/>
      <c r="L228" s="17"/>
      <c r="M228" s="14"/>
      <c r="T228" s="14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</row>
    <row r="229" spans="1:30" x14ac:dyDescent="0.25">
      <c r="A229" s="14"/>
      <c r="B229" s="14"/>
      <c r="C229" s="14"/>
      <c r="D229" s="14"/>
      <c r="E229" s="35"/>
      <c r="F229" s="14"/>
      <c r="G229" s="14"/>
      <c r="H229" s="41"/>
      <c r="I229" s="15"/>
      <c r="J229" s="16"/>
      <c r="K229" s="41"/>
      <c r="L229" s="17"/>
      <c r="M229" s="14"/>
      <c r="T229" s="14"/>
      <c r="U229" s="14"/>
      <c r="V229" s="14"/>
      <c r="W229" s="14"/>
      <c r="X229" s="14"/>
      <c r="Y229" s="14"/>
      <c r="Z229" s="14"/>
      <c r="AA229" s="14"/>
      <c r="AB229" s="14"/>
      <c r="AC229" s="14"/>
      <c r="AD229" s="14"/>
    </row>
    <row r="230" spans="1:30" x14ac:dyDescent="0.25">
      <c r="A230" s="14"/>
      <c r="B230" s="14"/>
      <c r="C230" s="14"/>
      <c r="D230" s="14"/>
      <c r="E230" s="35"/>
      <c r="F230" s="14"/>
      <c r="G230" s="14"/>
      <c r="H230" s="41"/>
      <c r="I230" s="15"/>
      <c r="J230" s="16"/>
      <c r="K230" s="41"/>
      <c r="L230" s="17"/>
      <c r="M230" s="14"/>
      <c r="T230" s="14"/>
      <c r="U230" s="14"/>
      <c r="V230" s="14"/>
      <c r="W230" s="14"/>
      <c r="X230" s="14"/>
      <c r="Y230" s="14"/>
      <c r="Z230" s="14"/>
      <c r="AA230" s="14"/>
      <c r="AB230" s="14"/>
      <c r="AC230" s="14"/>
      <c r="AD230" s="14"/>
    </row>
    <row r="231" spans="1:30" x14ac:dyDescent="0.25">
      <c r="A231" s="14"/>
      <c r="B231" s="14"/>
      <c r="C231" s="14"/>
      <c r="D231" s="14"/>
      <c r="E231" s="35"/>
      <c r="F231" s="14"/>
      <c r="G231" s="14"/>
      <c r="H231" s="41"/>
      <c r="I231" s="15"/>
      <c r="J231" s="16"/>
      <c r="K231" s="41"/>
      <c r="L231" s="17"/>
      <c r="M231" s="14"/>
      <c r="T231" s="14"/>
      <c r="U231" s="14"/>
      <c r="V231" s="14"/>
      <c r="W231" s="14"/>
      <c r="X231" s="14"/>
      <c r="Y231" s="14"/>
      <c r="Z231" s="14"/>
      <c r="AA231" s="14"/>
      <c r="AB231" s="14"/>
      <c r="AC231" s="14"/>
      <c r="AD231" s="14"/>
    </row>
    <row r="232" spans="1:30" x14ac:dyDescent="0.25">
      <c r="A232" s="14"/>
      <c r="B232" s="14"/>
      <c r="C232" s="14"/>
      <c r="D232" s="14"/>
      <c r="E232" s="35"/>
      <c r="F232" s="14"/>
      <c r="G232" s="14"/>
      <c r="H232" s="41"/>
      <c r="I232" s="15"/>
      <c r="J232" s="16"/>
      <c r="K232" s="41"/>
      <c r="L232" s="17"/>
      <c r="M232" s="14"/>
      <c r="T232" s="14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</row>
    <row r="233" spans="1:30" x14ac:dyDescent="0.25">
      <c r="A233" s="14"/>
      <c r="B233" s="14"/>
      <c r="C233" s="14"/>
      <c r="D233" s="14"/>
      <c r="E233" s="35"/>
      <c r="F233" s="14"/>
      <c r="G233" s="14"/>
      <c r="H233" s="41"/>
      <c r="I233" s="15"/>
      <c r="J233" s="16"/>
      <c r="K233" s="41"/>
      <c r="L233" s="17"/>
      <c r="M233" s="14"/>
      <c r="T233" s="14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</row>
    <row r="234" spans="1:30" x14ac:dyDescent="0.25">
      <c r="A234" s="14"/>
      <c r="B234" s="14"/>
      <c r="C234" s="14"/>
      <c r="D234" s="14"/>
      <c r="E234" s="35"/>
      <c r="F234" s="14"/>
      <c r="G234" s="14"/>
      <c r="H234" s="41"/>
      <c r="I234" s="15"/>
      <c r="J234" s="16"/>
      <c r="K234" s="41"/>
      <c r="L234" s="17"/>
      <c r="M234" s="14"/>
      <c r="T234" s="14"/>
      <c r="U234" s="14"/>
      <c r="V234" s="14"/>
      <c r="W234" s="14"/>
      <c r="X234" s="14"/>
      <c r="Y234" s="14"/>
      <c r="Z234" s="14"/>
      <c r="AA234" s="14"/>
      <c r="AB234" s="14"/>
      <c r="AC234" s="14"/>
      <c r="AD234" s="14"/>
    </row>
    <row r="235" spans="1:30" x14ac:dyDescent="0.25">
      <c r="A235" s="14"/>
      <c r="B235" s="14"/>
      <c r="C235" s="14"/>
      <c r="D235" s="14"/>
      <c r="E235" s="35"/>
      <c r="F235" s="14"/>
      <c r="G235" s="14"/>
      <c r="H235" s="41"/>
      <c r="I235" s="15"/>
      <c r="J235" s="16"/>
      <c r="K235" s="41"/>
      <c r="L235" s="17"/>
      <c r="M235" s="14"/>
      <c r="T235" s="14"/>
      <c r="U235" s="14"/>
      <c r="V235" s="14"/>
      <c r="W235" s="14"/>
      <c r="X235" s="14"/>
      <c r="Y235" s="14"/>
      <c r="Z235" s="14"/>
      <c r="AA235" s="14"/>
      <c r="AB235" s="14"/>
      <c r="AC235" s="14"/>
      <c r="AD235" s="14"/>
    </row>
    <row r="236" spans="1:30" x14ac:dyDescent="0.25">
      <c r="A236" s="14"/>
      <c r="B236" s="14"/>
      <c r="C236" s="14"/>
      <c r="D236" s="14"/>
      <c r="E236" s="35"/>
      <c r="F236" s="14"/>
      <c r="G236" s="14"/>
      <c r="H236" s="41"/>
      <c r="I236" s="15"/>
      <c r="J236" s="16"/>
      <c r="K236" s="41"/>
      <c r="L236" s="17"/>
      <c r="M236" s="14"/>
      <c r="T236" s="14"/>
      <c r="U236" s="14"/>
      <c r="V236" s="14"/>
      <c r="W236" s="14"/>
      <c r="X236" s="14"/>
      <c r="Y236" s="14"/>
      <c r="Z236" s="14"/>
      <c r="AA236" s="14"/>
      <c r="AB236" s="14"/>
      <c r="AC236" s="14"/>
      <c r="AD236" s="14"/>
    </row>
    <row r="237" spans="1:30" x14ac:dyDescent="0.25">
      <c r="A237" s="14"/>
      <c r="B237" s="14"/>
      <c r="C237" s="14"/>
      <c r="D237" s="14"/>
      <c r="E237" s="35"/>
      <c r="F237" s="14"/>
      <c r="G237" s="14"/>
      <c r="H237" s="41"/>
      <c r="I237" s="15"/>
      <c r="J237" s="16"/>
      <c r="K237" s="41"/>
      <c r="L237" s="17"/>
      <c r="M237" s="14"/>
      <c r="T237" s="14"/>
      <c r="U237" s="14"/>
      <c r="V237" s="14"/>
      <c r="W237" s="14"/>
      <c r="X237" s="14"/>
      <c r="Y237" s="14"/>
      <c r="Z237" s="14"/>
      <c r="AA237" s="14"/>
      <c r="AB237" s="14"/>
      <c r="AC237" s="14"/>
      <c r="AD237" s="14"/>
    </row>
    <row r="238" spans="1:30" x14ac:dyDescent="0.25">
      <c r="A238" s="14"/>
      <c r="B238" s="14"/>
      <c r="C238" s="14"/>
      <c r="D238" s="14"/>
      <c r="E238" s="35"/>
      <c r="F238" s="14"/>
      <c r="G238" s="14"/>
      <c r="H238" s="41"/>
      <c r="I238" s="15"/>
      <c r="J238" s="16"/>
      <c r="K238" s="41"/>
      <c r="L238" s="17"/>
      <c r="M238" s="14"/>
      <c r="T238" s="14"/>
      <c r="U238" s="14"/>
      <c r="V238" s="14"/>
      <c r="W238" s="14"/>
      <c r="X238" s="14"/>
      <c r="Y238" s="14"/>
      <c r="Z238" s="14"/>
      <c r="AA238" s="14"/>
      <c r="AB238" s="14"/>
      <c r="AC238" s="14"/>
      <c r="AD238" s="14"/>
    </row>
    <row r="239" spans="1:30" x14ac:dyDescent="0.25">
      <c r="A239" s="14"/>
      <c r="B239" s="14"/>
      <c r="C239" s="14"/>
      <c r="D239" s="14"/>
      <c r="E239" s="35"/>
      <c r="F239" s="14"/>
      <c r="G239" s="14"/>
      <c r="H239" s="41"/>
      <c r="I239" s="15"/>
      <c r="J239" s="16"/>
      <c r="K239" s="41"/>
      <c r="L239" s="17"/>
      <c r="M239" s="14"/>
      <c r="T239" s="14"/>
      <c r="U239" s="14"/>
      <c r="V239" s="14"/>
      <c r="W239" s="14"/>
      <c r="X239" s="14"/>
      <c r="Y239" s="14"/>
      <c r="Z239" s="14"/>
      <c r="AA239" s="14"/>
      <c r="AB239" s="14"/>
      <c r="AC239" s="14"/>
      <c r="AD239" s="14"/>
    </row>
    <row r="240" spans="1:30" x14ac:dyDescent="0.25">
      <c r="A240" s="14"/>
      <c r="B240" s="14"/>
      <c r="C240" s="14"/>
      <c r="D240" s="14"/>
      <c r="E240" s="35"/>
      <c r="F240" s="14"/>
      <c r="G240" s="14"/>
      <c r="H240" s="41"/>
      <c r="I240" s="15"/>
      <c r="J240" s="16"/>
      <c r="K240" s="41"/>
      <c r="L240" s="17"/>
      <c r="M240" s="14"/>
      <c r="T240" s="14"/>
      <c r="U240" s="14"/>
      <c r="V240" s="14"/>
      <c r="W240" s="14"/>
      <c r="X240" s="14"/>
      <c r="Y240" s="14"/>
      <c r="Z240" s="14"/>
      <c r="AA240" s="14"/>
      <c r="AB240" s="14"/>
      <c r="AC240" s="14"/>
      <c r="AD240" s="14"/>
    </row>
    <row r="241" spans="1:30" x14ac:dyDescent="0.25">
      <c r="A241" s="14"/>
      <c r="B241" s="14"/>
      <c r="C241" s="14"/>
      <c r="D241" s="14"/>
      <c r="E241" s="35"/>
      <c r="F241" s="14"/>
      <c r="G241" s="14"/>
      <c r="H241" s="41"/>
      <c r="I241" s="15"/>
      <c r="J241" s="16"/>
      <c r="K241" s="41"/>
      <c r="L241" s="17"/>
      <c r="M241" s="14"/>
      <c r="T241" s="14"/>
      <c r="U241" s="14"/>
      <c r="V241" s="14"/>
      <c r="W241" s="14"/>
      <c r="X241" s="14"/>
      <c r="Y241" s="14"/>
      <c r="Z241" s="14"/>
      <c r="AA241" s="14"/>
      <c r="AB241" s="14"/>
      <c r="AC241" s="14"/>
      <c r="AD241" s="14"/>
    </row>
    <row r="242" spans="1:30" x14ac:dyDescent="0.25">
      <c r="A242" s="14"/>
      <c r="B242" s="14"/>
      <c r="C242" s="14"/>
      <c r="D242" s="14"/>
      <c r="E242" s="35"/>
      <c r="F242" s="14"/>
      <c r="G242" s="14"/>
      <c r="H242" s="41"/>
      <c r="I242" s="15"/>
      <c r="J242" s="16"/>
      <c r="K242" s="41"/>
      <c r="L242" s="17"/>
      <c r="M242" s="14"/>
      <c r="T242" s="14"/>
      <c r="U242" s="14"/>
      <c r="V242" s="14"/>
      <c r="W242" s="14"/>
      <c r="X242" s="14"/>
      <c r="Y242" s="14"/>
      <c r="Z242" s="14"/>
      <c r="AA242" s="14"/>
      <c r="AB242" s="14"/>
      <c r="AC242" s="14"/>
      <c r="AD242" s="14"/>
    </row>
    <row r="243" spans="1:30" x14ac:dyDescent="0.25">
      <c r="A243" s="14"/>
      <c r="B243" s="14"/>
      <c r="C243" s="14"/>
      <c r="D243" s="14"/>
      <c r="E243" s="35"/>
      <c r="F243" s="14"/>
      <c r="G243" s="14"/>
      <c r="H243" s="41"/>
      <c r="I243" s="15"/>
      <c r="J243" s="16"/>
      <c r="K243" s="41"/>
      <c r="L243" s="17"/>
      <c r="M243" s="14"/>
      <c r="T243" s="14"/>
      <c r="U243" s="14"/>
      <c r="V243" s="14"/>
      <c r="W243" s="14"/>
      <c r="X243" s="14"/>
      <c r="Y243" s="14"/>
      <c r="Z243" s="14"/>
      <c r="AA243" s="14"/>
      <c r="AB243" s="14"/>
      <c r="AC243" s="14"/>
      <c r="AD243" s="14"/>
    </row>
    <row r="244" spans="1:30" x14ac:dyDescent="0.25">
      <c r="A244" s="14"/>
      <c r="B244" s="14"/>
      <c r="C244" s="14"/>
      <c r="D244" s="14"/>
      <c r="E244" s="35"/>
      <c r="F244" s="14"/>
      <c r="G244" s="14"/>
      <c r="H244" s="41"/>
      <c r="I244" s="15"/>
      <c r="J244" s="16"/>
      <c r="K244" s="41"/>
      <c r="L244" s="17"/>
      <c r="M244" s="14"/>
      <c r="T244" s="14"/>
      <c r="U244" s="14"/>
      <c r="V244" s="14"/>
      <c r="W244" s="14"/>
      <c r="X244" s="14"/>
      <c r="Y244" s="14"/>
      <c r="Z244" s="14"/>
      <c r="AA244" s="14"/>
      <c r="AB244" s="14"/>
      <c r="AC244" s="14"/>
      <c r="AD244" s="14"/>
    </row>
    <row r="245" spans="1:30" x14ac:dyDescent="0.25">
      <c r="A245" s="14"/>
      <c r="B245" s="14"/>
      <c r="C245" s="14"/>
      <c r="D245" s="14"/>
      <c r="E245" s="35"/>
      <c r="F245" s="14"/>
      <c r="G245" s="14"/>
      <c r="H245" s="41"/>
      <c r="I245" s="15"/>
      <c r="J245" s="16"/>
      <c r="K245" s="41"/>
      <c r="L245" s="17"/>
      <c r="M245" s="14"/>
      <c r="T245" s="14"/>
      <c r="U245" s="14"/>
      <c r="V245" s="14"/>
      <c r="W245" s="14"/>
      <c r="X245" s="14"/>
      <c r="Y245" s="14"/>
      <c r="Z245" s="14"/>
      <c r="AA245" s="14"/>
      <c r="AB245" s="14"/>
      <c r="AC245" s="14"/>
      <c r="AD245" s="14"/>
    </row>
    <row r="246" spans="1:30" x14ac:dyDescent="0.25">
      <c r="A246" s="14"/>
      <c r="B246" s="14"/>
      <c r="C246" s="14"/>
      <c r="D246" s="14"/>
      <c r="E246" s="35"/>
      <c r="F246" s="14"/>
      <c r="G246" s="14"/>
      <c r="H246" s="41"/>
      <c r="I246" s="15"/>
      <c r="J246" s="16"/>
      <c r="K246" s="41"/>
      <c r="L246" s="17"/>
      <c r="M246" s="14"/>
      <c r="T246" s="14"/>
      <c r="U246" s="14"/>
      <c r="V246" s="14"/>
      <c r="W246" s="14"/>
      <c r="X246" s="14"/>
      <c r="Y246" s="14"/>
      <c r="Z246" s="14"/>
      <c r="AA246" s="14"/>
      <c r="AB246" s="14"/>
      <c r="AC246" s="14"/>
      <c r="AD246" s="14"/>
    </row>
    <row r="247" spans="1:30" x14ac:dyDescent="0.25">
      <c r="A247" s="14"/>
      <c r="B247" s="14"/>
      <c r="C247" s="14"/>
      <c r="D247" s="14"/>
      <c r="E247" s="35"/>
      <c r="F247" s="14"/>
      <c r="G247" s="14"/>
      <c r="H247" s="41"/>
      <c r="I247" s="15"/>
      <c r="J247" s="16"/>
      <c r="K247" s="41"/>
      <c r="L247" s="17"/>
      <c r="M247" s="14"/>
      <c r="T247" s="14"/>
      <c r="U247" s="14"/>
      <c r="V247" s="14"/>
      <c r="W247" s="14"/>
      <c r="X247" s="14"/>
      <c r="Y247" s="14"/>
      <c r="Z247" s="14"/>
      <c r="AA247" s="14"/>
      <c r="AB247" s="14"/>
      <c r="AC247" s="14"/>
      <c r="AD247" s="14"/>
    </row>
    <row r="248" spans="1:30" x14ac:dyDescent="0.25">
      <c r="A248" s="14"/>
      <c r="B248" s="14"/>
      <c r="C248" s="14"/>
      <c r="D248" s="14"/>
      <c r="E248" s="35"/>
      <c r="F248" s="14"/>
      <c r="G248" s="14"/>
      <c r="H248" s="41"/>
      <c r="I248" s="15"/>
      <c r="J248" s="16"/>
      <c r="K248" s="41"/>
      <c r="L248" s="17"/>
      <c r="M248" s="14"/>
      <c r="T248" s="14"/>
      <c r="U248" s="14"/>
      <c r="V248" s="14"/>
      <c r="W248" s="14"/>
      <c r="X248" s="14"/>
      <c r="Y248" s="14"/>
      <c r="Z248" s="14"/>
      <c r="AA248" s="14"/>
      <c r="AB248" s="14"/>
      <c r="AC248" s="14"/>
      <c r="AD248" s="14"/>
    </row>
    <row r="249" spans="1:30" x14ac:dyDescent="0.25">
      <c r="A249" s="14"/>
      <c r="B249" s="14"/>
      <c r="C249" s="14"/>
      <c r="D249" s="14"/>
      <c r="E249" s="35"/>
      <c r="F249" s="14"/>
      <c r="G249" s="14"/>
      <c r="H249" s="41"/>
      <c r="I249" s="15"/>
      <c r="J249" s="16"/>
      <c r="K249" s="41"/>
      <c r="L249" s="17"/>
      <c r="M249" s="14"/>
      <c r="T249" s="14"/>
      <c r="U249" s="14"/>
      <c r="V249" s="14"/>
      <c r="W249" s="14"/>
      <c r="X249" s="14"/>
      <c r="Y249" s="14"/>
      <c r="Z249" s="14"/>
      <c r="AA249" s="14"/>
      <c r="AB249" s="14"/>
      <c r="AC249" s="14"/>
      <c r="AD249" s="14"/>
    </row>
    <row r="250" spans="1:30" x14ac:dyDescent="0.25">
      <c r="A250" s="14"/>
      <c r="B250" s="14"/>
      <c r="C250" s="14"/>
      <c r="D250" s="14"/>
      <c r="E250" s="35"/>
      <c r="F250" s="14"/>
      <c r="G250" s="14"/>
      <c r="H250" s="41"/>
      <c r="I250" s="15"/>
      <c r="J250" s="16"/>
      <c r="K250" s="41"/>
      <c r="L250" s="17"/>
      <c r="M250" s="14"/>
      <c r="T250" s="14"/>
      <c r="U250" s="14"/>
      <c r="V250" s="14"/>
      <c r="W250" s="14"/>
      <c r="X250" s="14"/>
      <c r="Y250" s="14"/>
      <c r="Z250" s="14"/>
      <c r="AA250" s="14"/>
      <c r="AB250" s="14"/>
      <c r="AC250" s="14"/>
      <c r="AD250" s="14"/>
    </row>
    <row r="251" spans="1:30" x14ac:dyDescent="0.25">
      <c r="A251" s="14"/>
      <c r="B251" s="14"/>
      <c r="C251" s="14"/>
      <c r="D251" s="14"/>
      <c r="E251" s="35"/>
      <c r="F251" s="14"/>
      <c r="G251" s="14"/>
      <c r="H251" s="41"/>
      <c r="I251" s="15"/>
      <c r="J251" s="16"/>
      <c r="K251" s="41"/>
      <c r="L251" s="17"/>
      <c r="M251" s="14"/>
      <c r="T251" s="14"/>
      <c r="U251" s="14"/>
      <c r="V251" s="14"/>
      <c r="W251" s="14"/>
      <c r="X251" s="14"/>
      <c r="Y251" s="14"/>
      <c r="Z251" s="14"/>
      <c r="AA251" s="14"/>
      <c r="AB251" s="14"/>
      <c r="AC251" s="14"/>
      <c r="AD251" s="14"/>
    </row>
    <row r="252" spans="1:30" x14ac:dyDescent="0.25">
      <c r="A252" s="14"/>
      <c r="B252" s="14"/>
      <c r="C252" s="14"/>
      <c r="D252" s="14"/>
      <c r="E252" s="35"/>
      <c r="F252" s="14"/>
      <c r="G252" s="14"/>
      <c r="H252" s="41"/>
      <c r="I252" s="15"/>
      <c r="J252" s="16"/>
      <c r="K252" s="41"/>
      <c r="L252" s="17"/>
      <c r="M252" s="14"/>
      <c r="T252" s="14"/>
      <c r="U252" s="14"/>
      <c r="V252" s="14"/>
      <c r="W252" s="14"/>
      <c r="X252" s="14"/>
      <c r="Y252" s="14"/>
      <c r="Z252" s="14"/>
      <c r="AA252" s="14"/>
      <c r="AB252" s="14"/>
      <c r="AC252" s="14"/>
      <c r="AD252" s="14"/>
    </row>
    <row r="253" spans="1:30" x14ac:dyDescent="0.25">
      <c r="A253" s="14"/>
      <c r="B253" s="14"/>
      <c r="C253" s="14"/>
      <c r="D253" s="14"/>
      <c r="E253" s="35"/>
      <c r="F253" s="14"/>
      <c r="G253" s="14"/>
      <c r="H253" s="41"/>
      <c r="I253" s="15"/>
      <c r="J253" s="16"/>
      <c r="K253" s="41"/>
      <c r="L253" s="17"/>
      <c r="M253" s="14"/>
      <c r="T253" s="14"/>
      <c r="U253" s="14"/>
      <c r="V253" s="14"/>
      <c r="W253" s="14"/>
      <c r="X253" s="14"/>
      <c r="Y253" s="14"/>
      <c r="Z253" s="14"/>
      <c r="AA253" s="14"/>
      <c r="AB253" s="14"/>
      <c r="AC253" s="14"/>
      <c r="AD253" s="14"/>
    </row>
    <row r="254" spans="1:30" x14ac:dyDescent="0.25">
      <c r="A254" s="14"/>
      <c r="B254" s="14"/>
      <c r="C254" s="14"/>
      <c r="D254" s="14"/>
      <c r="E254" s="35"/>
      <c r="F254" s="14"/>
      <c r="G254" s="14"/>
      <c r="H254" s="41"/>
      <c r="I254" s="15"/>
      <c r="J254" s="16"/>
      <c r="K254" s="41"/>
      <c r="L254" s="17"/>
      <c r="M254" s="14"/>
      <c r="T254" s="14"/>
      <c r="U254" s="14"/>
      <c r="V254" s="14"/>
      <c r="W254" s="14"/>
      <c r="X254" s="14"/>
      <c r="Y254" s="14"/>
      <c r="Z254" s="14"/>
      <c r="AA254" s="14"/>
      <c r="AB254" s="14"/>
      <c r="AC254" s="14"/>
      <c r="AD254" s="14"/>
    </row>
    <row r="255" spans="1:30" x14ac:dyDescent="0.25">
      <c r="A255" s="14"/>
      <c r="B255" s="14"/>
      <c r="C255" s="14"/>
      <c r="D255" s="14"/>
      <c r="E255" s="35"/>
      <c r="F255" s="14"/>
      <c r="G255" s="14"/>
      <c r="H255" s="41"/>
      <c r="I255" s="15"/>
      <c r="J255" s="16"/>
      <c r="K255" s="41"/>
      <c r="L255" s="17"/>
      <c r="M255" s="14"/>
      <c r="T255" s="14"/>
      <c r="U255" s="14"/>
      <c r="V255" s="14"/>
      <c r="W255" s="14"/>
      <c r="X255" s="14"/>
      <c r="Y255" s="14"/>
      <c r="Z255" s="14"/>
      <c r="AA255" s="14"/>
      <c r="AB255" s="14"/>
      <c r="AC255" s="14"/>
      <c r="AD255" s="14"/>
    </row>
    <row r="256" spans="1:30" x14ac:dyDescent="0.25">
      <c r="A256" s="14"/>
      <c r="B256" s="14"/>
      <c r="C256" s="14"/>
      <c r="D256" s="14"/>
      <c r="E256" s="35"/>
      <c r="F256" s="14"/>
      <c r="G256" s="14"/>
      <c r="H256" s="41"/>
      <c r="I256" s="15"/>
      <c r="J256" s="16"/>
      <c r="K256" s="41"/>
      <c r="L256" s="17"/>
      <c r="M256" s="14"/>
      <c r="T256" s="14"/>
      <c r="U256" s="14"/>
      <c r="V256" s="14"/>
      <c r="W256" s="14"/>
      <c r="X256" s="14"/>
      <c r="Y256" s="14"/>
      <c r="Z256" s="14"/>
      <c r="AA256" s="14"/>
      <c r="AB256" s="14"/>
      <c r="AC256" s="14"/>
      <c r="AD256" s="14"/>
    </row>
    <row r="257" spans="1:30" x14ac:dyDescent="0.25">
      <c r="A257" s="14"/>
      <c r="B257" s="14"/>
      <c r="C257" s="14"/>
      <c r="D257" s="14"/>
      <c r="E257" s="35"/>
      <c r="F257" s="14"/>
      <c r="G257" s="14"/>
      <c r="H257" s="41"/>
      <c r="I257" s="15"/>
      <c r="J257" s="16"/>
      <c r="K257" s="41"/>
      <c r="L257" s="17"/>
      <c r="M257" s="14"/>
      <c r="T257" s="14"/>
      <c r="U257" s="14"/>
      <c r="V257" s="14"/>
      <c r="W257" s="14"/>
      <c r="X257" s="14"/>
      <c r="Y257" s="14"/>
      <c r="Z257" s="14"/>
      <c r="AA257" s="14"/>
      <c r="AB257" s="14"/>
      <c r="AC257" s="14"/>
      <c r="AD257" s="14"/>
    </row>
    <row r="258" spans="1:30" x14ac:dyDescent="0.25">
      <c r="A258" s="14"/>
      <c r="B258" s="14"/>
      <c r="C258" s="14"/>
      <c r="D258" s="14"/>
      <c r="E258" s="35"/>
      <c r="F258" s="14"/>
      <c r="G258" s="14"/>
      <c r="H258" s="41"/>
      <c r="I258" s="15"/>
      <c r="J258" s="16"/>
      <c r="K258" s="41"/>
      <c r="L258" s="17"/>
      <c r="M258" s="14"/>
      <c r="T258" s="14"/>
      <c r="U258" s="14"/>
      <c r="V258" s="14"/>
      <c r="W258" s="14"/>
      <c r="X258" s="14"/>
      <c r="Y258" s="14"/>
      <c r="Z258" s="14"/>
      <c r="AA258" s="14"/>
      <c r="AB258" s="14"/>
      <c r="AC258" s="14"/>
      <c r="AD258" s="14"/>
    </row>
    <row r="259" spans="1:30" x14ac:dyDescent="0.25">
      <c r="A259" s="14"/>
      <c r="B259" s="14"/>
      <c r="C259" s="14"/>
      <c r="D259" s="14"/>
      <c r="E259" s="35"/>
      <c r="F259" s="14"/>
      <c r="G259" s="14"/>
      <c r="H259" s="41"/>
      <c r="I259" s="15"/>
      <c r="J259" s="16"/>
      <c r="K259" s="41"/>
      <c r="L259" s="17"/>
      <c r="M259" s="14"/>
      <c r="T259" s="14"/>
      <c r="U259" s="14"/>
      <c r="V259" s="14"/>
      <c r="W259" s="14"/>
      <c r="X259" s="14"/>
      <c r="Y259" s="14"/>
      <c r="Z259" s="14"/>
      <c r="AA259" s="14"/>
      <c r="AB259" s="14"/>
      <c r="AC259" s="14"/>
      <c r="AD259" s="14"/>
    </row>
    <row r="260" spans="1:30" x14ac:dyDescent="0.25">
      <c r="A260" s="14"/>
      <c r="B260" s="14"/>
      <c r="C260" s="14"/>
      <c r="D260" s="14"/>
      <c r="E260" s="35"/>
      <c r="F260" s="14"/>
      <c r="G260" s="14"/>
      <c r="H260" s="41"/>
      <c r="I260" s="15"/>
      <c r="J260" s="16"/>
      <c r="K260" s="41"/>
      <c r="L260" s="17"/>
      <c r="M260" s="14"/>
      <c r="T260" s="14"/>
      <c r="U260" s="14"/>
      <c r="V260" s="14"/>
      <c r="W260" s="14"/>
      <c r="X260" s="14"/>
      <c r="Y260" s="14"/>
      <c r="Z260" s="14"/>
      <c r="AA260" s="14"/>
      <c r="AB260" s="14"/>
      <c r="AC260" s="14"/>
      <c r="AD260" s="14"/>
    </row>
    <row r="261" spans="1:30" x14ac:dyDescent="0.25">
      <c r="A261" s="14"/>
      <c r="B261" s="14"/>
      <c r="C261" s="14"/>
      <c r="D261" s="14"/>
      <c r="E261" s="35"/>
      <c r="F261" s="14"/>
      <c r="G261" s="14"/>
      <c r="H261" s="41"/>
      <c r="I261" s="15"/>
      <c r="J261" s="16"/>
      <c r="K261" s="41"/>
      <c r="L261" s="17"/>
      <c r="M261" s="14"/>
      <c r="T261" s="14"/>
      <c r="U261" s="14"/>
      <c r="V261" s="14"/>
      <c r="W261" s="14"/>
      <c r="X261" s="14"/>
      <c r="Y261" s="14"/>
      <c r="Z261" s="14"/>
      <c r="AA261" s="14"/>
      <c r="AB261" s="14"/>
      <c r="AC261" s="14"/>
      <c r="AD261" s="14"/>
    </row>
    <row r="262" spans="1:30" x14ac:dyDescent="0.25">
      <c r="A262" s="14"/>
      <c r="B262" s="14"/>
      <c r="C262" s="14"/>
      <c r="D262" s="14"/>
      <c r="E262" s="35"/>
      <c r="F262" s="14"/>
      <c r="G262" s="14"/>
      <c r="H262" s="41"/>
      <c r="I262" s="15"/>
      <c r="J262" s="16"/>
      <c r="K262" s="41"/>
      <c r="L262" s="17"/>
      <c r="M262" s="14"/>
      <c r="T262" s="14"/>
      <c r="U262" s="14"/>
      <c r="V262" s="14"/>
      <c r="W262" s="14"/>
      <c r="X262" s="14"/>
      <c r="Y262" s="14"/>
      <c r="Z262" s="14"/>
      <c r="AA262" s="14"/>
      <c r="AB262" s="14"/>
      <c r="AC262" s="14"/>
      <c r="AD262" s="14"/>
    </row>
  </sheetData>
  <autoFilter ref="A3:R222">
    <filterColumn colId="12">
      <filters>
        <filter val="TUGORES CONSTRUCCIONES S.A. (716)"/>
      </filters>
    </filterColumn>
  </autoFilter>
  <mergeCells count="27">
    <mergeCell ref="K4:K6"/>
    <mergeCell ref="K13:K14"/>
    <mergeCell ref="K26:K27"/>
    <mergeCell ref="K39:K41"/>
    <mergeCell ref="K49:K50"/>
    <mergeCell ref="K69:K70"/>
    <mergeCell ref="K81:K83"/>
    <mergeCell ref="K119:K120"/>
    <mergeCell ref="K123:K125"/>
    <mergeCell ref="K129:K131"/>
    <mergeCell ref="K75:K76"/>
    <mergeCell ref="K90:K92"/>
    <mergeCell ref="K113:K114"/>
    <mergeCell ref="K97:K99"/>
    <mergeCell ref="K103:K105"/>
    <mergeCell ref="K106:K108"/>
    <mergeCell ref="K93:K94"/>
    <mergeCell ref="K173:K174"/>
    <mergeCell ref="K136:K138"/>
    <mergeCell ref="K140:K141"/>
    <mergeCell ref="K147:K152"/>
    <mergeCell ref="K156:K162"/>
    <mergeCell ref="K183:K184"/>
    <mergeCell ref="K188:K189"/>
    <mergeCell ref="K195:K196"/>
    <mergeCell ref="K199:K200"/>
    <mergeCell ref="K208:K209"/>
  </mergeCells>
  <pageMargins left="0" right="0" top="0.74803149606299213" bottom="0.74803149606299213" header="0.31496062992125984" footer="0.31496062992125984"/>
  <pageSetup paperSize="9" scale="3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84"/>
  <sheetViews>
    <sheetView topLeftCell="A76" workbookViewId="0">
      <selection activeCell="I84" sqref="I84"/>
    </sheetView>
  </sheetViews>
  <sheetFormatPr baseColWidth="10" defaultRowHeight="15" x14ac:dyDescent="0.25"/>
  <cols>
    <col min="1" max="1" width="8.7109375" customWidth="1"/>
    <col min="2" max="2" width="27.140625" bestFit="1" customWidth="1"/>
    <col min="3" max="3" width="55.5703125" bestFit="1" customWidth="1"/>
    <col min="4" max="4" width="12.5703125" bestFit="1" customWidth="1"/>
    <col min="5" max="5" width="8.85546875" customWidth="1"/>
    <col min="6" max="6" width="11.42578125" style="10"/>
    <col min="7" max="7" width="12.5703125" style="4" bestFit="1" customWidth="1"/>
    <col min="8" max="8" width="14.28515625" customWidth="1"/>
    <col min="9" max="9" width="37.42578125" bestFit="1" customWidth="1"/>
  </cols>
  <sheetData>
    <row r="1" spans="1:9" x14ac:dyDescent="0.25">
      <c r="A1" s="14"/>
      <c r="B1" s="14"/>
      <c r="C1" s="14"/>
      <c r="D1" s="14"/>
      <c r="E1" s="14"/>
      <c r="F1" s="33"/>
      <c r="G1" s="38"/>
      <c r="H1" s="16"/>
      <c r="I1" s="33"/>
    </row>
    <row r="2" spans="1:9" x14ac:dyDescent="0.25">
      <c r="A2" s="14"/>
      <c r="B2" s="14"/>
      <c r="C2" s="14"/>
      <c r="D2" s="14"/>
      <c r="E2" s="14"/>
      <c r="F2" s="33"/>
      <c r="G2" s="39">
        <v>298930725.12</v>
      </c>
      <c r="H2" s="19">
        <v>321969325.5</v>
      </c>
      <c r="I2" s="32">
        <v>23038600.379999995</v>
      </c>
    </row>
    <row r="3" spans="1:9" x14ac:dyDescent="0.25">
      <c r="A3" s="7" t="s">
        <v>8</v>
      </c>
      <c r="B3" s="7" t="s">
        <v>385</v>
      </c>
      <c r="C3" s="7" t="s">
        <v>9</v>
      </c>
      <c r="D3" s="7" t="s">
        <v>6</v>
      </c>
      <c r="E3" s="7" t="s">
        <v>5</v>
      </c>
      <c r="F3" s="7" t="s">
        <v>4</v>
      </c>
      <c r="G3" s="40" t="s">
        <v>0</v>
      </c>
      <c r="H3" s="8" t="s">
        <v>10</v>
      </c>
      <c r="I3" s="9" t="s">
        <v>23</v>
      </c>
    </row>
    <row r="4" spans="1:9" x14ac:dyDescent="0.25">
      <c r="A4" s="21">
        <v>44562</v>
      </c>
      <c r="B4" s="22" t="s">
        <v>31</v>
      </c>
      <c r="C4" s="22" t="s">
        <v>240</v>
      </c>
      <c r="D4" s="22" t="s">
        <v>0</v>
      </c>
      <c r="E4" s="23" t="s">
        <v>241</v>
      </c>
      <c r="F4" s="25">
        <v>2</v>
      </c>
      <c r="G4" s="26">
        <v>1509827</v>
      </c>
      <c r="H4" s="28">
        <v>1510000</v>
      </c>
      <c r="I4" s="22" t="s">
        <v>242</v>
      </c>
    </row>
    <row r="5" spans="1:9" x14ac:dyDescent="0.25">
      <c r="A5" s="21">
        <v>44562</v>
      </c>
      <c r="B5" s="22" t="s">
        <v>196</v>
      </c>
      <c r="C5" s="22" t="s">
        <v>243</v>
      </c>
      <c r="D5" s="22" t="s">
        <v>0</v>
      </c>
      <c r="E5" s="23" t="s">
        <v>241</v>
      </c>
      <c r="F5" s="25">
        <v>3</v>
      </c>
      <c r="G5" s="26">
        <v>1393500</v>
      </c>
      <c r="H5" s="70">
        <v>6557900</v>
      </c>
      <c r="I5" s="22" t="s">
        <v>187</v>
      </c>
    </row>
    <row r="6" spans="1:9" x14ac:dyDescent="0.25">
      <c r="A6" s="21">
        <v>44562</v>
      </c>
      <c r="B6" s="22" t="s">
        <v>196</v>
      </c>
      <c r="C6" s="22" t="s">
        <v>243</v>
      </c>
      <c r="D6" s="22" t="s">
        <v>0</v>
      </c>
      <c r="E6" s="23" t="s">
        <v>241</v>
      </c>
      <c r="F6" s="25">
        <v>3</v>
      </c>
      <c r="G6" s="26">
        <v>1958000</v>
      </c>
      <c r="H6" s="70"/>
      <c r="I6" s="22" t="s">
        <v>187</v>
      </c>
    </row>
    <row r="7" spans="1:9" x14ac:dyDescent="0.25">
      <c r="A7" s="21">
        <v>44562</v>
      </c>
      <c r="B7" s="22" t="s">
        <v>196</v>
      </c>
      <c r="C7" s="22" t="s">
        <v>243</v>
      </c>
      <c r="D7" s="22" t="s">
        <v>0</v>
      </c>
      <c r="E7" s="23" t="s">
        <v>241</v>
      </c>
      <c r="F7" s="25">
        <v>3</v>
      </c>
      <c r="G7" s="26">
        <v>2632000</v>
      </c>
      <c r="H7" s="70"/>
      <c r="I7" s="22" t="s">
        <v>244</v>
      </c>
    </row>
    <row r="8" spans="1:9" x14ac:dyDescent="0.25">
      <c r="A8" s="21">
        <v>44593</v>
      </c>
      <c r="B8" s="22" t="s">
        <v>196</v>
      </c>
      <c r="C8" s="22" t="s">
        <v>245</v>
      </c>
      <c r="D8" s="22" t="s">
        <v>0</v>
      </c>
      <c r="E8" s="23" t="s">
        <v>246</v>
      </c>
      <c r="F8" s="25">
        <v>2</v>
      </c>
      <c r="G8" s="26">
        <v>3708680</v>
      </c>
      <c r="H8" s="28">
        <v>4796340</v>
      </c>
      <c r="I8" s="22" t="s">
        <v>247</v>
      </c>
    </row>
    <row r="9" spans="1:9" x14ac:dyDescent="0.25">
      <c r="A9" s="21">
        <v>44593</v>
      </c>
      <c r="B9" s="22" t="s">
        <v>196</v>
      </c>
      <c r="C9" s="22" t="s">
        <v>248</v>
      </c>
      <c r="D9" s="22" t="s">
        <v>0</v>
      </c>
      <c r="E9" s="23" t="s">
        <v>249</v>
      </c>
      <c r="F9" s="25">
        <v>1</v>
      </c>
      <c r="G9" s="26">
        <v>6322100</v>
      </c>
      <c r="H9" s="28">
        <v>6338650</v>
      </c>
      <c r="I9" s="22" t="s">
        <v>250</v>
      </c>
    </row>
    <row r="10" spans="1:9" x14ac:dyDescent="0.25">
      <c r="A10" s="21">
        <v>44593</v>
      </c>
      <c r="B10" s="22" t="s">
        <v>196</v>
      </c>
      <c r="C10" s="22" t="s">
        <v>251</v>
      </c>
      <c r="D10" s="22" t="s">
        <v>0</v>
      </c>
      <c r="E10" s="23" t="s">
        <v>252</v>
      </c>
      <c r="F10" s="25">
        <v>1</v>
      </c>
      <c r="G10" s="26">
        <v>2953360</v>
      </c>
      <c r="H10" s="28">
        <v>3039924</v>
      </c>
      <c r="I10" s="22" t="s">
        <v>253</v>
      </c>
    </row>
    <row r="11" spans="1:9" x14ac:dyDescent="0.25">
      <c r="A11" s="21">
        <v>44593</v>
      </c>
      <c r="B11" s="22" t="s">
        <v>196</v>
      </c>
      <c r="C11" s="22" t="s">
        <v>254</v>
      </c>
      <c r="D11" s="22" t="s">
        <v>0</v>
      </c>
      <c r="E11" s="23" t="s">
        <v>255</v>
      </c>
      <c r="F11" s="25">
        <v>3</v>
      </c>
      <c r="G11" s="26">
        <v>2738375</v>
      </c>
      <c r="H11" s="70">
        <v>7951330</v>
      </c>
      <c r="I11" s="22" t="s">
        <v>256</v>
      </c>
    </row>
    <row r="12" spans="1:9" x14ac:dyDescent="0.25">
      <c r="A12" s="21">
        <v>44593</v>
      </c>
      <c r="B12" s="22" t="s">
        <v>196</v>
      </c>
      <c r="C12" s="22" t="s">
        <v>254</v>
      </c>
      <c r="D12" s="22" t="s">
        <v>0</v>
      </c>
      <c r="E12" s="23" t="s">
        <v>255</v>
      </c>
      <c r="F12" s="25">
        <v>3</v>
      </c>
      <c r="G12" s="26">
        <v>2375198</v>
      </c>
      <c r="H12" s="70"/>
      <c r="I12" s="22" t="s">
        <v>257</v>
      </c>
    </row>
    <row r="13" spans="1:9" x14ac:dyDescent="0.25">
      <c r="A13" s="21">
        <v>44593</v>
      </c>
      <c r="B13" s="22" t="s">
        <v>196</v>
      </c>
      <c r="C13" s="22" t="s">
        <v>254</v>
      </c>
      <c r="D13" s="22" t="s">
        <v>0</v>
      </c>
      <c r="E13" s="23" t="s">
        <v>255</v>
      </c>
      <c r="F13" s="25">
        <v>3</v>
      </c>
      <c r="G13" s="26">
        <v>1249377</v>
      </c>
      <c r="H13" s="70"/>
      <c r="I13" s="22" t="s">
        <v>258</v>
      </c>
    </row>
    <row r="14" spans="1:9" x14ac:dyDescent="0.25">
      <c r="A14" s="21">
        <v>44593</v>
      </c>
      <c r="B14" s="22" t="s">
        <v>196</v>
      </c>
      <c r="C14" s="22" t="s">
        <v>259</v>
      </c>
      <c r="D14" s="22" t="s">
        <v>0</v>
      </c>
      <c r="E14" s="23" t="s">
        <v>260</v>
      </c>
      <c r="F14" s="25">
        <v>4</v>
      </c>
      <c r="G14" s="26">
        <v>1525500</v>
      </c>
      <c r="H14" s="71">
        <v>7955950</v>
      </c>
      <c r="I14" s="22" t="s">
        <v>187</v>
      </c>
    </row>
    <row r="15" spans="1:9" x14ac:dyDescent="0.25">
      <c r="A15" s="21">
        <v>44593</v>
      </c>
      <c r="B15" s="22" t="s">
        <v>196</v>
      </c>
      <c r="C15" s="22" t="s">
        <v>259</v>
      </c>
      <c r="D15" s="22" t="s">
        <v>0</v>
      </c>
      <c r="E15" s="23" t="s">
        <v>260</v>
      </c>
      <c r="F15" s="25">
        <v>4</v>
      </c>
      <c r="G15" s="26">
        <v>2675000</v>
      </c>
      <c r="H15" s="71"/>
      <c r="I15" s="22" t="s">
        <v>261</v>
      </c>
    </row>
    <row r="16" spans="1:9" x14ac:dyDescent="0.25">
      <c r="A16" s="21">
        <v>44593</v>
      </c>
      <c r="B16" s="22" t="s">
        <v>196</v>
      </c>
      <c r="C16" s="22" t="s">
        <v>259</v>
      </c>
      <c r="D16" s="22" t="s">
        <v>0</v>
      </c>
      <c r="E16" s="23" t="s">
        <v>260</v>
      </c>
      <c r="F16" s="25">
        <v>4</v>
      </c>
      <c r="G16" s="26">
        <v>2814000</v>
      </c>
      <c r="H16" s="71"/>
      <c r="I16" s="22" t="s">
        <v>244</v>
      </c>
    </row>
    <row r="17" spans="1:9" x14ac:dyDescent="0.25">
      <c r="A17" s="21">
        <v>44593</v>
      </c>
      <c r="B17" s="22" t="s">
        <v>196</v>
      </c>
      <c r="C17" s="22" t="s">
        <v>262</v>
      </c>
      <c r="D17" s="22" t="s">
        <v>0</v>
      </c>
      <c r="E17" s="23" t="s">
        <v>263</v>
      </c>
      <c r="F17" s="25">
        <v>2</v>
      </c>
      <c r="G17" s="26">
        <v>4900000</v>
      </c>
      <c r="H17" s="28">
        <v>4908000</v>
      </c>
      <c r="I17" s="22" t="s">
        <v>264</v>
      </c>
    </row>
    <row r="18" spans="1:9" x14ac:dyDescent="0.25">
      <c r="A18" s="21">
        <v>44593</v>
      </c>
      <c r="B18" s="22" t="s">
        <v>31</v>
      </c>
      <c r="C18" s="22" t="s">
        <v>265</v>
      </c>
      <c r="D18" s="22" t="s">
        <v>0</v>
      </c>
      <c r="E18" s="23" t="s">
        <v>246</v>
      </c>
      <c r="F18" s="25">
        <v>2</v>
      </c>
      <c r="G18" s="26">
        <v>1950000</v>
      </c>
      <c r="H18" s="28">
        <v>1950000</v>
      </c>
      <c r="I18" s="22" t="s">
        <v>273</v>
      </c>
    </row>
    <row r="19" spans="1:9" x14ac:dyDescent="0.25">
      <c r="A19" s="21">
        <v>44593</v>
      </c>
      <c r="B19" s="22" t="s">
        <v>196</v>
      </c>
      <c r="C19" s="22" t="s">
        <v>266</v>
      </c>
      <c r="D19" s="22" t="s">
        <v>0</v>
      </c>
      <c r="E19" s="23" t="s">
        <v>267</v>
      </c>
      <c r="F19" s="25">
        <v>2</v>
      </c>
      <c r="G19" s="26">
        <v>4700000</v>
      </c>
      <c r="H19" s="28">
        <v>4737653</v>
      </c>
      <c r="I19" s="22" t="s">
        <v>271</v>
      </c>
    </row>
    <row r="20" spans="1:9" x14ac:dyDescent="0.25">
      <c r="A20" s="21">
        <v>44593</v>
      </c>
      <c r="B20" s="22" t="s">
        <v>196</v>
      </c>
      <c r="C20" s="22" t="s">
        <v>268</v>
      </c>
      <c r="D20" s="22" t="s">
        <v>0</v>
      </c>
      <c r="E20" s="23" t="s">
        <v>269</v>
      </c>
      <c r="F20" s="25">
        <v>2</v>
      </c>
      <c r="G20" s="26">
        <v>7950000</v>
      </c>
      <c r="H20" s="28">
        <v>7950000</v>
      </c>
      <c r="I20" s="22" t="s">
        <v>272</v>
      </c>
    </row>
    <row r="21" spans="1:9" x14ac:dyDescent="0.25">
      <c r="A21" s="21">
        <v>44593</v>
      </c>
      <c r="B21" s="22" t="s">
        <v>209</v>
      </c>
      <c r="C21" s="22" t="s">
        <v>243</v>
      </c>
      <c r="D21" s="22" t="s">
        <v>0</v>
      </c>
      <c r="E21" s="23" t="s">
        <v>241</v>
      </c>
      <c r="F21" s="25">
        <v>4</v>
      </c>
      <c r="G21" s="26">
        <v>17947000</v>
      </c>
      <c r="H21" s="71">
        <v>28012000</v>
      </c>
      <c r="I21" s="22" t="s">
        <v>187</v>
      </c>
    </row>
    <row r="22" spans="1:9" x14ac:dyDescent="0.25">
      <c r="A22" s="21">
        <v>44593</v>
      </c>
      <c r="B22" s="22" t="s">
        <v>209</v>
      </c>
      <c r="C22" s="22" t="s">
        <v>243</v>
      </c>
      <c r="D22" s="22" t="s">
        <v>0</v>
      </c>
      <c r="E22" s="23" t="s">
        <v>241</v>
      </c>
      <c r="F22" s="25">
        <v>4</v>
      </c>
      <c r="G22" s="26">
        <v>8272000</v>
      </c>
      <c r="H22" s="71"/>
      <c r="I22" s="22" t="s">
        <v>244</v>
      </c>
    </row>
    <row r="23" spans="1:9" x14ac:dyDescent="0.25">
      <c r="A23" s="21">
        <v>44621</v>
      </c>
      <c r="B23" s="22" t="s">
        <v>209</v>
      </c>
      <c r="C23" s="22" t="s">
        <v>270</v>
      </c>
      <c r="D23" s="22" t="s">
        <v>0</v>
      </c>
      <c r="E23" s="23" t="s">
        <v>246</v>
      </c>
      <c r="F23" s="25">
        <v>4</v>
      </c>
      <c r="G23" s="26">
        <v>16846000</v>
      </c>
      <c r="H23" s="28">
        <v>21000000</v>
      </c>
      <c r="I23" s="22" t="s">
        <v>282</v>
      </c>
    </row>
    <row r="24" spans="1:9" x14ac:dyDescent="0.25">
      <c r="A24" s="30">
        <v>44621</v>
      </c>
      <c r="B24" s="22" t="s">
        <v>196</v>
      </c>
      <c r="C24" s="14" t="s">
        <v>274</v>
      </c>
      <c r="D24" s="14" t="s">
        <v>0</v>
      </c>
      <c r="E24" s="23" t="s">
        <v>275</v>
      </c>
      <c r="F24" s="33">
        <v>2</v>
      </c>
      <c r="G24" s="26">
        <v>2713500</v>
      </c>
      <c r="H24" s="16">
        <v>2715000</v>
      </c>
      <c r="I24" s="34" t="s">
        <v>283</v>
      </c>
    </row>
    <row r="25" spans="1:9" x14ac:dyDescent="0.25">
      <c r="A25" s="30">
        <v>44621</v>
      </c>
      <c r="B25" s="22" t="s">
        <v>196</v>
      </c>
      <c r="C25" s="14" t="s">
        <v>276</v>
      </c>
      <c r="D25" s="14" t="s">
        <v>0</v>
      </c>
      <c r="E25" s="23" t="s">
        <v>280</v>
      </c>
      <c r="F25" s="33">
        <v>2</v>
      </c>
      <c r="G25" s="26">
        <v>4350000</v>
      </c>
      <c r="H25" s="16">
        <v>4355000</v>
      </c>
      <c r="I25" s="14" t="s">
        <v>264</v>
      </c>
    </row>
    <row r="26" spans="1:9" x14ac:dyDescent="0.25">
      <c r="A26" s="30">
        <v>44621</v>
      </c>
      <c r="B26" s="22" t="s">
        <v>196</v>
      </c>
      <c r="C26" s="14" t="s">
        <v>277</v>
      </c>
      <c r="D26" s="14" t="s">
        <v>0</v>
      </c>
      <c r="E26" s="23" t="s">
        <v>281</v>
      </c>
      <c r="F26" s="33">
        <v>2</v>
      </c>
      <c r="G26" s="26">
        <v>7950000</v>
      </c>
      <c r="H26" s="16">
        <v>7950000</v>
      </c>
      <c r="I26" s="14" t="s">
        <v>272</v>
      </c>
    </row>
    <row r="27" spans="1:9" x14ac:dyDescent="0.25">
      <c r="A27" s="30">
        <v>44621</v>
      </c>
      <c r="B27" s="22" t="s">
        <v>196</v>
      </c>
      <c r="C27" s="14" t="s">
        <v>278</v>
      </c>
      <c r="D27" s="14" t="s">
        <v>0</v>
      </c>
      <c r="E27" s="35" t="s">
        <v>279</v>
      </c>
      <c r="F27" s="33">
        <v>3</v>
      </c>
      <c r="G27" s="26">
        <v>5127000</v>
      </c>
      <c r="H27" s="69">
        <v>7964000</v>
      </c>
      <c r="I27" s="14" t="s">
        <v>256</v>
      </c>
    </row>
    <row r="28" spans="1:9" x14ac:dyDescent="0.25">
      <c r="A28" s="30">
        <v>44621</v>
      </c>
      <c r="B28" s="22" t="s">
        <v>196</v>
      </c>
      <c r="C28" s="14" t="s">
        <v>278</v>
      </c>
      <c r="D28" s="14" t="s">
        <v>0</v>
      </c>
      <c r="E28" s="35" t="s">
        <v>279</v>
      </c>
      <c r="F28" s="33">
        <v>3</v>
      </c>
      <c r="G28" s="26">
        <v>460000</v>
      </c>
      <c r="H28" s="69"/>
      <c r="I28" s="14" t="s">
        <v>257</v>
      </c>
    </row>
    <row r="29" spans="1:9" x14ac:dyDescent="0.25">
      <c r="A29" s="30">
        <v>44621</v>
      </c>
      <c r="B29" s="22" t="s">
        <v>196</v>
      </c>
      <c r="C29" s="14" t="s">
        <v>284</v>
      </c>
      <c r="D29" s="14" t="s">
        <v>0</v>
      </c>
      <c r="E29" s="35" t="s">
        <v>285</v>
      </c>
      <c r="F29" s="33">
        <v>2</v>
      </c>
      <c r="G29" s="26">
        <v>5490000</v>
      </c>
      <c r="H29" s="16">
        <v>5600000</v>
      </c>
      <c r="I29" s="14" t="s">
        <v>95</v>
      </c>
    </row>
    <row r="30" spans="1:9" x14ac:dyDescent="0.25">
      <c r="A30" s="30">
        <v>44621</v>
      </c>
      <c r="B30" s="14" t="s">
        <v>197</v>
      </c>
      <c r="C30" s="14" t="s">
        <v>286</v>
      </c>
      <c r="D30" s="14" t="s">
        <v>0</v>
      </c>
      <c r="E30" s="23" t="s">
        <v>249</v>
      </c>
      <c r="F30" s="33">
        <v>2</v>
      </c>
      <c r="G30" s="26">
        <v>1462000</v>
      </c>
      <c r="H30" s="16">
        <v>1462000</v>
      </c>
      <c r="I30" s="14" t="s">
        <v>287</v>
      </c>
    </row>
    <row r="31" spans="1:9" x14ac:dyDescent="0.25">
      <c r="A31" s="30">
        <v>44621</v>
      </c>
      <c r="B31" s="14" t="s">
        <v>197</v>
      </c>
      <c r="C31" s="14" t="s">
        <v>288</v>
      </c>
      <c r="D31" s="14" t="s">
        <v>0</v>
      </c>
      <c r="E31" s="23" t="s">
        <v>252</v>
      </c>
      <c r="F31" s="33">
        <v>3</v>
      </c>
      <c r="G31" s="26">
        <v>64990</v>
      </c>
      <c r="H31" s="69">
        <v>2287700</v>
      </c>
      <c r="I31" s="14" t="s">
        <v>289</v>
      </c>
    </row>
    <row r="32" spans="1:9" x14ac:dyDescent="0.25">
      <c r="A32" s="30">
        <v>44621</v>
      </c>
      <c r="B32" s="14" t="s">
        <v>197</v>
      </c>
      <c r="C32" s="14" t="s">
        <v>288</v>
      </c>
      <c r="D32" s="14" t="s">
        <v>0</v>
      </c>
      <c r="E32" s="23" t="s">
        <v>252</v>
      </c>
      <c r="F32" s="33">
        <v>3</v>
      </c>
      <c r="G32" s="26">
        <v>1247890</v>
      </c>
      <c r="H32" s="69"/>
      <c r="I32" s="14" t="s">
        <v>290</v>
      </c>
    </row>
    <row r="33" spans="1:9" x14ac:dyDescent="0.25">
      <c r="A33" s="30">
        <v>44621</v>
      </c>
      <c r="B33" s="14" t="s">
        <v>197</v>
      </c>
      <c r="C33" s="14" t="s">
        <v>288</v>
      </c>
      <c r="D33" s="14" t="s">
        <v>0</v>
      </c>
      <c r="E33" s="23" t="s">
        <v>252</v>
      </c>
      <c r="F33" s="33">
        <v>3</v>
      </c>
      <c r="G33" s="26">
        <v>461200</v>
      </c>
      <c r="H33" s="69"/>
      <c r="I33" s="14" t="s">
        <v>220</v>
      </c>
    </row>
    <row r="34" spans="1:9" x14ac:dyDescent="0.25">
      <c r="A34" s="30">
        <v>44621</v>
      </c>
      <c r="B34" s="14" t="s">
        <v>197</v>
      </c>
      <c r="C34" s="14" t="s">
        <v>291</v>
      </c>
      <c r="D34" s="14" t="s">
        <v>0</v>
      </c>
      <c r="E34" s="23" t="s">
        <v>255</v>
      </c>
      <c r="F34" s="33">
        <v>2</v>
      </c>
      <c r="G34" s="26">
        <v>1275000</v>
      </c>
      <c r="H34" s="16">
        <v>1280000</v>
      </c>
      <c r="I34" s="14" t="s">
        <v>292</v>
      </c>
    </row>
    <row r="35" spans="1:9" x14ac:dyDescent="0.25">
      <c r="A35" s="30">
        <v>44621</v>
      </c>
      <c r="B35" s="14" t="s">
        <v>197</v>
      </c>
      <c r="C35" s="14" t="s">
        <v>293</v>
      </c>
      <c r="D35" s="14" t="s">
        <v>0</v>
      </c>
      <c r="E35" s="23" t="s">
        <v>260</v>
      </c>
      <c r="F35" s="33">
        <v>2</v>
      </c>
      <c r="G35" s="26">
        <v>1190000</v>
      </c>
      <c r="H35" s="16">
        <v>1190000</v>
      </c>
      <c r="I35" s="14" t="s">
        <v>294</v>
      </c>
    </row>
    <row r="36" spans="1:9" x14ac:dyDescent="0.25">
      <c r="A36" s="30">
        <v>44652</v>
      </c>
      <c r="B36" s="22" t="s">
        <v>196</v>
      </c>
      <c r="C36" s="14" t="s">
        <v>296</v>
      </c>
      <c r="D36" s="14" t="s">
        <v>0</v>
      </c>
      <c r="E36" s="35" t="s">
        <v>295</v>
      </c>
      <c r="F36" s="33">
        <v>2</v>
      </c>
      <c r="G36" s="26">
        <v>7000000</v>
      </c>
      <c r="H36" s="16">
        <v>7000000</v>
      </c>
      <c r="I36" s="14" t="s">
        <v>244</v>
      </c>
    </row>
    <row r="37" spans="1:9" x14ac:dyDescent="0.25">
      <c r="A37" s="30">
        <v>44652</v>
      </c>
      <c r="B37" s="22" t="s">
        <v>196</v>
      </c>
      <c r="C37" s="14" t="s">
        <v>297</v>
      </c>
      <c r="D37" s="14" t="s">
        <v>0</v>
      </c>
      <c r="E37" s="35" t="s">
        <v>298</v>
      </c>
      <c r="F37" s="33">
        <v>3</v>
      </c>
      <c r="G37" s="26">
        <v>419196</v>
      </c>
      <c r="H37" s="69">
        <v>4431000</v>
      </c>
      <c r="I37" s="14" t="s">
        <v>258</v>
      </c>
    </row>
    <row r="38" spans="1:9" x14ac:dyDescent="0.25">
      <c r="A38" s="30">
        <v>44652</v>
      </c>
      <c r="B38" s="22" t="s">
        <v>196</v>
      </c>
      <c r="C38" s="14" t="s">
        <v>297</v>
      </c>
      <c r="D38" s="14" t="s">
        <v>0</v>
      </c>
      <c r="E38" s="35" t="s">
        <v>298</v>
      </c>
      <c r="F38" s="33">
        <v>3</v>
      </c>
      <c r="G38" s="26">
        <v>1581920</v>
      </c>
      <c r="H38" s="69"/>
      <c r="I38" s="14" t="s">
        <v>256</v>
      </c>
    </row>
    <row r="39" spans="1:9" x14ac:dyDescent="0.25">
      <c r="A39" s="30">
        <v>44652</v>
      </c>
      <c r="B39" s="22" t="s">
        <v>196</v>
      </c>
      <c r="C39" s="14" t="s">
        <v>297</v>
      </c>
      <c r="D39" s="14" t="s">
        <v>0</v>
      </c>
      <c r="E39" s="35" t="s">
        <v>298</v>
      </c>
      <c r="F39" s="33">
        <v>3</v>
      </c>
      <c r="G39" s="26">
        <v>1726460</v>
      </c>
      <c r="H39" s="69"/>
      <c r="I39" s="14" t="s">
        <v>257</v>
      </c>
    </row>
    <row r="40" spans="1:9" x14ac:dyDescent="0.25">
      <c r="A40" s="30">
        <v>44652</v>
      </c>
      <c r="B40" s="22" t="s">
        <v>196</v>
      </c>
      <c r="C40" s="14" t="s">
        <v>300</v>
      </c>
      <c r="D40" s="14" t="s">
        <v>0</v>
      </c>
      <c r="E40" s="35" t="s">
        <v>299</v>
      </c>
      <c r="F40" s="33">
        <v>2</v>
      </c>
      <c r="G40" s="26">
        <v>2985000</v>
      </c>
      <c r="H40" s="16">
        <v>2895000</v>
      </c>
      <c r="I40" s="14" t="s">
        <v>283</v>
      </c>
    </row>
    <row r="41" spans="1:9" x14ac:dyDescent="0.25">
      <c r="A41" s="30">
        <v>44652</v>
      </c>
      <c r="B41" s="22" t="s">
        <v>196</v>
      </c>
      <c r="C41" s="14" t="s">
        <v>301</v>
      </c>
      <c r="D41" s="14" t="s">
        <v>0</v>
      </c>
      <c r="E41" s="35" t="s">
        <v>302</v>
      </c>
      <c r="F41" s="33">
        <v>2</v>
      </c>
      <c r="G41" s="26">
        <v>7880000</v>
      </c>
      <c r="H41" s="16">
        <v>7880000</v>
      </c>
      <c r="I41" s="14" t="s">
        <v>303</v>
      </c>
    </row>
    <row r="42" spans="1:9" x14ac:dyDescent="0.25">
      <c r="A42" s="30">
        <v>44682</v>
      </c>
      <c r="B42" s="14" t="s">
        <v>197</v>
      </c>
      <c r="C42" s="14" t="s">
        <v>304</v>
      </c>
      <c r="D42" s="14" t="s">
        <v>0</v>
      </c>
      <c r="E42" s="23" t="s">
        <v>263</v>
      </c>
      <c r="F42" s="33">
        <v>2</v>
      </c>
      <c r="G42" s="26">
        <v>1665000</v>
      </c>
      <c r="H42" s="16">
        <v>1665000</v>
      </c>
      <c r="I42" s="14" t="s">
        <v>287</v>
      </c>
    </row>
    <row r="43" spans="1:9" x14ac:dyDescent="0.25">
      <c r="A43" s="30">
        <v>44682</v>
      </c>
      <c r="B43" s="14" t="s">
        <v>197</v>
      </c>
      <c r="C43" s="14" t="s">
        <v>305</v>
      </c>
      <c r="D43" s="14" t="s">
        <v>0</v>
      </c>
      <c r="E43" s="23" t="s">
        <v>267</v>
      </c>
      <c r="F43" s="33">
        <v>2</v>
      </c>
      <c r="G43" s="26">
        <v>1130000</v>
      </c>
      <c r="H43" s="16">
        <v>1130000</v>
      </c>
      <c r="I43" s="14" t="s">
        <v>306</v>
      </c>
    </row>
    <row r="44" spans="1:9" x14ac:dyDescent="0.25">
      <c r="A44" s="30">
        <v>44682</v>
      </c>
      <c r="B44" s="22" t="s">
        <v>196</v>
      </c>
      <c r="C44" s="14" t="s">
        <v>307</v>
      </c>
      <c r="D44" s="14" t="s">
        <v>0</v>
      </c>
      <c r="E44" s="35" t="s">
        <v>308</v>
      </c>
      <c r="F44" s="33">
        <v>3</v>
      </c>
      <c r="G44" s="26">
        <v>111860</v>
      </c>
      <c r="H44" s="69">
        <v>5127000</v>
      </c>
      <c r="I44" s="14" t="s">
        <v>258</v>
      </c>
    </row>
    <row r="45" spans="1:9" x14ac:dyDescent="0.25">
      <c r="A45" s="30">
        <v>44682</v>
      </c>
      <c r="B45" s="22" t="s">
        <v>196</v>
      </c>
      <c r="C45" s="14" t="s">
        <v>307</v>
      </c>
      <c r="D45" s="14" t="s">
        <v>0</v>
      </c>
      <c r="E45" s="35" t="s">
        <v>308</v>
      </c>
      <c r="F45" s="33">
        <v>3</v>
      </c>
      <c r="G45" s="26">
        <v>35880</v>
      </c>
      <c r="H45" s="69"/>
      <c r="I45" s="14" t="s">
        <v>257</v>
      </c>
    </row>
    <row r="46" spans="1:9" x14ac:dyDescent="0.25">
      <c r="A46" s="30">
        <v>44682</v>
      </c>
      <c r="B46" s="22" t="s">
        <v>196</v>
      </c>
      <c r="C46" s="14" t="s">
        <v>307</v>
      </c>
      <c r="D46" s="14" t="s">
        <v>0</v>
      </c>
      <c r="E46" s="35" t="s">
        <v>308</v>
      </c>
      <c r="F46" s="33">
        <v>3</v>
      </c>
      <c r="G46" s="26">
        <v>4742180</v>
      </c>
      <c r="H46" s="69"/>
      <c r="I46" s="14" t="s">
        <v>256</v>
      </c>
    </row>
    <row r="47" spans="1:9" x14ac:dyDescent="0.25">
      <c r="A47" s="30">
        <v>44682</v>
      </c>
      <c r="B47" s="22" t="s">
        <v>196</v>
      </c>
      <c r="C47" s="14" t="s">
        <v>309</v>
      </c>
      <c r="D47" s="14" t="s">
        <v>0</v>
      </c>
      <c r="E47" s="35" t="s">
        <v>310</v>
      </c>
      <c r="F47" s="33">
        <v>2</v>
      </c>
      <c r="G47" s="26">
        <v>7650000</v>
      </c>
      <c r="H47" s="16">
        <v>7680800</v>
      </c>
      <c r="I47" s="14" t="s">
        <v>311</v>
      </c>
    </row>
    <row r="48" spans="1:9" x14ac:dyDescent="0.25">
      <c r="A48" s="30">
        <v>44682</v>
      </c>
      <c r="B48" s="22" t="s">
        <v>196</v>
      </c>
      <c r="C48" s="14" t="s">
        <v>312</v>
      </c>
      <c r="D48" s="14" t="s">
        <v>0</v>
      </c>
      <c r="E48" s="35" t="s">
        <v>313</v>
      </c>
      <c r="F48" s="33">
        <v>3</v>
      </c>
      <c r="G48" s="26">
        <v>4045000</v>
      </c>
      <c r="H48" s="69">
        <v>7917500</v>
      </c>
      <c r="I48" s="14" t="s">
        <v>187</v>
      </c>
    </row>
    <row r="49" spans="1:9" x14ac:dyDescent="0.25">
      <c r="A49" s="30">
        <v>44682</v>
      </c>
      <c r="B49" s="22" t="s">
        <v>196</v>
      </c>
      <c r="C49" s="14" t="s">
        <v>312</v>
      </c>
      <c r="D49" s="14" t="s">
        <v>0</v>
      </c>
      <c r="E49" s="35" t="s">
        <v>313</v>
      </c>
      <c r="F49" s="33">
        <v>3</v>
      </c>
      <c r="G49" s="26">
        <v>2520000</v>
      </c>
      <c r="H49" s="69"/>
      <c r="I49" s="14" t="s">
        <v>244</v>
      </c>
    </row>
    <row r="50" spans="1:9" x14ac:dyDescent="0.25">
      <c r="A50" s="30">
        <v>44682</v>
      </c>
      <c r="B50" s="22" t="s">
        <v>196</v>
      </c>
      <c r="C50" s="14" t="s">
        <v>314</v>
      </c>
      <c r="D50" s="14" t="s">
        <v>0</v>
      </c>
      <c r="E50" s="35" t="s">
        <v>315</v>
      </c>
      <c r="F50" s="33">
        <v>2</v>
      </c>
      <c r="G50" s="26">
        <v>4156745</v>
      </c>
      <c r="H50" s="16">
        <v>4000000</v>
      </c>
      <c r="I50" s="14" t="s">
        <v>316</v>
      </c>
    </row>
    <row r="51" spans="1:9" x14ac:dyDescent="0.25">
      <c r="A51" s="30">
        <v>44682</v>
      </c>
      <c r="B51" s="22" t="s">
        <v>196</v>
      </c>
      <c r="C51" s="14" t="s">
        <v>317</v>
      </c>
      <c r="D51" s="14" t="s">
        <v>0</v>
      </c>
      <c r="E51" s="35" t="s">
        <v>318</v>
      </c>
      <c r="F51" s="33">
        <v>2</v>
      </c>
      <c r="G51" s="26">
        <v>4752000</v>
      </c>
      <c r="H51" s="16">
        <v>4680000</v>
      </c>
      <c r="I51" s="14" t="s">
        <v>95</v>
      </c>
    </row>
    <row r="52" spans="1:9" x14ac:dyDescent="0.25">
      <c r="A52" s="30">
        <v>44713</v>
      </c>
      <c r="B52" s="14" t="s">
        <v>197</v>
      </c>
      <c r="C52" s="14" t="s">
        <v>319</v>
      </c>
      <c r="D52" s="14" t="s">
        <v>0</v>
      </c>
      <c r="E52" s="23" t="s">
        <v>269</v>
      </c>
      <c r="F52" s="33">
        <v>2</v>
      </c>
      <c r="G52" s="26">
        <v>1488900</v>
      </c>
      <c r="H52" s="16">
        <v>1491000</v>
      </c>
      <c r="I52" s="14" t="s">
        <v>292</v>
      </c>
    </row>
    <row r="53" spans="1:9" x14ac:dyDescent="0.25">
      <c r="A53" s="30">
        <v>44713</v>
      </c>
      <c r="B53" s="14" t="s">
        <v>197</v>
      </c>
      <c r="C53" s="14" t="s">
        <v>320</v>
      </c>
      <c r="D53" s="14" t="s">
        <v>0</v>
      </c>
      <c r="E53" s="23" t="s">
        <v>275</v>
      </c>
      <c r="F53" s="33">
        <v>1</v>
      </c>
      <c r="G53" s="26">
        <v>1854343</v>
      </c>
      <c r="H53" s="16">
        <v>1862500</v>
      </c>
      <c r="I53" s="14" t="s">
        <v>242</v>
      </c>
    </row>
    <row r="54" spans="1:9" x14ac:dyDescent="0.25">
      <c r="A54" s="30">
        <v>44713</v>
      </c>
      <c r="B54" s="22" t="s">
        <v>196</v>
      </c>
      <c r="C54" s="14" t="s">
        <v>321</v>
      </c>
      <c r="D54" s="14" t="s">
        <v>0</v>
      </c>
      <c r="E54" s="35" t="s">
        <v>322</v>
      </c>
      <c r="F54" s="33">
        <v>2</v>
      </c>
      <c r="G54" s="26">
        <v>4725000</v>
      </c>
      <c r="H54" s="16">
        <v>4800000</v>
      </c>
      <c r="I54" s="14" t="s">
        <v>323</v>
      </c>
    </row>
    <row r="55" spans="1:9" x14ac:dyDescent="0.25">
      <c r="A55" s="30">
        <v>44713</v>
      </c>
      <c r="B55" s="22" t="s">
        <v>196</v>
      </c>
      <c r="C55" s="14" t="s">
        <v>325</v>
      </c>
      <c r="D55" s="14" t="s">
        <v>0</v>
      </c>
      <c r="E55" s="35" t="s">
        <v>324</v>
      </c>
      <c r="F55" s="33">
        <v>6</v>
      </c>
      <c r="G55" s="26">
        <v>1665726.4</v>
      </c>
      <c r="H55" s="69">
        <v>7887798</v>
      </c>
      <c r="I55" s="14" t="s">
        <v>326</v>
      </c>
    </row>
    <row r="56" spans="1:9" x14ac:dyDescent="0.25">
      <c r="A56" s="30">
        <v>44713</v>
      </c>
      <c r="B56" s="22" t="s">
        <v>196</v>
      </c>
      <c r="C56" s="14" t="s">
        <v>325</v>
      </c>
      <c r="D56" s="14" t="s">
        <v>0</v>
      </c>
      <c r="E56" s="35" t="s">
        <v>324</v>
      </c>
      <c r="F56" s="33">
        <v>6</v>
      </c>
      <c r="G56" s="26">
        <v>150000</v>
      </c>
      <c r="H56" s="69"/>
      <c r="I56" s="14" t="s">
        <v>327</v>
      </c>
    </row>
    <row r="57" spans="1:9" x14ac:dyDescent="0.25">
      <c r="A57" s="30">
        <v>44713</v>
      </c>
      <c r="B57" s="22" t="s">
        <v>196</v>
      </c>
      <c r="C57" s="14" t="s">
        <v>325</v>
      </c>
      <c r="D57" s="14" t="s">
        <v>0</v>
      </c>
      <c r="E57" s="35" t="s">
        <v>324</v>
      </c>
      <c r="F57" s="33">
        <v>6</v>
      </c>
      <c r="G57" s="26">
        <v>464436</v>
      </c>
      <c r="H57" s="69"/>
      <c r="I57" s="14" t="s">
        <v>328</v>
      </c>
    </row>
    <row r="58" spans="1:9" x14ac:dyDescent="0.25">
      <c r="A58" s="30">
        <v>44713</v>
      </c>
      <c r="B58" s="22" t="s">
        <v>196</v>
      </c>
      <c r="C58" s="14" t="s">
        <v>325</v>
      </c>
      <c r="D58" s="14" t="s">
        <v>0</v>
      </c>
      <c r="E58" s="35" t="s">
        <v>324</v>
      </c>
      <c r="F58" s="33">
        <v>6</v>
      </c>
      <c r="G58" s="26">
        <v>29988</v>
      </c>
      <c r="H58" s="69"/>
      <c r="I58" s="14" t="s">
        <v>329</v>
      </c>
    </row>
    <row r="59" spans="1:9" x14ac:dyDescent="0.25">
      <c r="A59" s="30">
        <v>44713</v>
      </c>
      <c r="B59" s="22" t="s">
        <v>196</v>
      </c>
      <c r="C59" s="14" t="s">
        <v>325</v>
      </c>
      <c r="D59" s="14" t="s">
        <v>0</v>
      </c>
      <c r="E59" s="35" t="s">
        <v>324</v>
      </c>
      <c r="F59" s="33">
        <v>6</v>
      </c>
      <c r="G59" s="26">
        <v>1207147.22</v>
      </c>
      <c r="H59" s="69"/>
      <c r="I59" s="14" t="s">
        <v>330</v>
      </c>
    </row>
    <row r="60" spans="1:9" x14ac:dyDescent="0.25">
      <c r="A60" s="30">
        <v>44713</v>
      </c>
      <c r="B60" s="22" t="s">
        <v>196</v>
      </c>
      <c r="C60" s="14" t="s">
        <v>325</v>
      </c>
      <c r="D60" s="14" t="s">
        <v>0</v>
      </c>
      <c r="E60" s="35" t="s">
        <v>324</v>
      </c>
      <c r="F60" s="33">
        <v>6</v>
      </c>
      <c r="G60" s="26">
        <v>833049.5</v>
      </c>
      <c r="H60" s="69"/>
      <c r="I60" s="14" t="s">
        <v>331</v>
      </c>
    </row>
    <row r="61" spans="1:9" x14ac:dyDescent="0.25">
      <c r="A61" s="30">
        <v>44713</v>
      </c>
      <c r="B61" s="22" t="s">
        <v>196</v>
      </c>
      <c r="C61" s="14" t="s">
        <v>332</v>
      </c>
      <c r="D61" s="14" t="s">
        <v>0</v>
      </c>
      <c r="E61" s="35" t="s">
        <v>333</v>
      </c>
      <c r="F61" s="33">
        <v>2</v>
      </c>
      <c r="G61" s="26">
        <v>8815000</v>
      </c>
      <c r="H61" s="16">
        <v>8300000</v>
      </c>
      <c r="I61" s="14" t="s">
        <v>334</v>
      </c>
    </row>
    <row r="62" spans="1:9" x14ac:dyDescent="0.25">
      <c r="A62" s="30">
        <v>44713</v>
      </c>
      <c r="B62" s="22" t="s">
        <v>196</v>
      </c>
      <c r="C62" s="14" t="s">
        <v>336</v>
      </c>
      <c r="D62" s="14" t="s">
        <v>0</v>
      </c>
      <c r="E62" s="35" t="s">
        <v>335</v>
      </c>
      <c r="F62" s="33">
        <v>2</v>
      </c>
      <c r="G62" s="26">
        <v>3836562</v>
      </c>
      <c r="H62" s="16">
        <v>4316900</v>
      </c>
      <c r="I62" s="14" t="s">
        <v>337</v>
      </c>
    </row>
    <row r="63" spans="1:9" x14ac:dyDescent="0.25">
      <c r="A63" s="30">
        <v>44713</v>
      </c>
      <c r="B63" s="22" t="s">
        <v>196</v>
      </c>
      <c r="C63" s="14" t="s">
        <v>338</v>
      </c>
      <c r="D63" s="14" t="s">
        <v>0</v>
      </c>
      <c r="E63" s="35" t="s">
        <v>339</v>
      </c>
      <c r="F63" s="33">
        <v>2</v>
      </c>
      <c r="G63" s="26">
        <v>2940000</v>
      </c>
      <c r="H63" s="16">
        <v>2848000</v>
      </c>
      <c r="I63" s="14" t="s">
        <v>187</v>
      </c>
    </row>
    <row r="64" spans="1:9" x14ac:dyDescent="0.25">
      <c r="A64" s="30">
        <v>44713</v>
      </c>
      <c r="B64" s="22" t="s">
        <v>196</v>
      </c>
      <c r="C64" s="14" t="s">
        <v>341</v>
      </c>
      <c r="D64" s="14" t="s">
        <v>0</v>
      </c>
      <c r="E64" s="35" t="s">
        <v>340</v>
      </c>
      <c r="F64" s="33">
        <v>8</v>
      </c>
      <c r="G64" s="26">
        <v>1050000</v>
      </c>
      <c r="H64" s="69">
        <v>9784440</v>
      </c>
      <c r="I64" s="14" t="s">
        <v>342</v>
      </c>
    </row>
    <row r="65" spans="1:9" x14ac:dyDescent="0.25">
      <c r="A65" s="30">
        <v>44713</v>
      </c>
      <c r="B65" s="22" t="s">
        <v>196</v>
      </c>
      <c r="C65" s="14" t="s">
        <v>341</v>
      </c>
      <c r="D65" s="14" t="s">
        <v>0</v>
      </c>
      <c r="E65" s="35" t="s">
        <v>340</v>
      </c>
      <c r="F65" s="33">
        <v>8</v>
      </c>
      <c r="G65" s="26">
        <v>166600</v>
      </c>
      <c r="H65" s="69"/>
      <c r="I65" s="14" t="s">
        <v>343</v>
      </c>
    </row>
    <row r="66" spans="1:9" x14ac:dyDescent="0.25">
      <c r="A66" s="30">
        <v>44713</v>
      </c>
      <c r="B66" s="22" t="s">
        <v>196</v>
      </c>
      <c r="C66" s="14" t="s">
        <v>341</v>
      </c>
      <c r="D66" s="14" t="s">
        <v>0</v>
      </c>
      <c r="E66" s="35" t="s">
        <v>340</v>
      </c>
      <c r="F66" s="33">
        <v>8</v>
      </c>
      <c r="G66" s="26">
        <v>254922</v>
      </c>
      <c r="H66" s="69"/>
      <c r="I66" s="14" t="s">
        <v>344</v>
      </c>
    </row>
    <row r="67" spans="1:9" x14ac:dyDescent="0.25">
      <c r="A67" s="30">
        <v>44713</v>
      </c>
      <c r="B67" s="22" t="s">
        <v>196</v>
      </c>
      <c r="C67" s="14" t="s">
        <v>341</v>
      </c>
      <c r="D67" s="14" t="s">
        <v>0</v>
      </c>
      <c r="E67" s="35" t="s">
        <v>340</v>
      </c>
      <c r="F67" s="33">
        <v>8</v>
      </c>
      <c r="G67" s="26">
        <v>3296250</v>
      </c>
      <c r="H67" s="69"/>
      <c r="I67" s="14" t="s">
        <v>345</v>
      </c>
    </row>
    <row r="68" spans="1:9" x14ac:dyDescent="0.25">
      <c r="A68" s="30">
        <v>44713</v>
      </c>
      <c r="B68" s="22" t="s">
        <v>196</v>
      </c>
      <c r="C68" s="14" t="s">
        <v>341</v>
      </c>
      <c r="D68" s="14" t="s">
        <v>0</v>
      </c>
      <c r="E68" s="35" t="s">
        <v>340</v>
      </c>
      <c r="F68" s="33">
        <v>8</v>
      </c>
      <c r="G68" s="26">
        <v>170425</v>
      </c>
      <c r="H68" s="69"/>
      <c r="I68" s="14" t="s">
        <v>346</v>
      </c>
    </row>
    <row r="69" spans="1:9" x14ac:dyDescent="0.25">
      <c r="A69" s="30">
        <v>44713</v>
      </c>
      <c r="B69" s="22" t="s">
        <v>196</v>
      </c>
      <c r="C69" s="14" t="s">
        <v>341</v>
      </c>
      <c r="D69" s="14" t="s">
        <v>0</v>
      </c>
      <c r="E69" s="35" t="s">
        <v>340</v>
      </c>
      <c r="F69" s="33">
        <v>8</v>
      </c>
      <c r="G69" s="26">
        <v>228305</v>
      </c>
      <c r="H69" s="69"/>
      <c r="I69" s="14" t="s">
        <v>347</v>
      </c>
    </row>
    <row r="70" spans="1:9" x14ac:dyDescent="0.25">
      <c r="A70" s="30">
        <v>44713</v>
      </c>
      <c r="B70" s="22" t="s">
        <v>196</v>
      </c>
      <c r="C70" s="14" t="s">
        <v>341</v>
      </c>
      <c r="D70" s="14" t="s">
        <v>0</v>
      </c>
      <c r="E70" s="35" t="s">
        <v>340</v>
      </c>
      <c r="F70" s="33">
        <v>8</v>
      </c>
      <c r="G70" s="26">
        <v>1326555</v>
      </c>
      <c r="H70" s="69"/>
      <c r="I70" s="14" t="s">
        <v>348</v>
      </c>
    </row>
    <row r="71" spans="1:9" x14ac:dyDescent="0.25">
      <c r="A71" s="30">
        <v>44713</v>
      </c>
      <c r="B71" s="22" t="s">
        <v>196</v>
      </c>
      <c r="C71" s="14" t="s">
        <v>349</v>
      </c>
      <c r="D71" s="14" t="s">
        <v>0</v>
      </c>
      <c r="E71" s="35" t="s">
        <v>350</v>
      </c>
      <c r="F71" s="33">
        <v>2</v>
      </c>
      <c r="G71" s="26">
        <v>7040000</v>
      </c>
      <c r="H71" s="16">
        <v>7140000</v>
      </c>
      <c r="I71" s="14" t="s">
        <v>311</v>
      </c>
    </row>
    <row r="72" spans="1:9" x14ac:dyDescent="0.25">
      <c r="A72" s="30">
        <v>44743</v>
      </c>
      <c r="B72" s="22" t="s">
        <v>196</v>
      </c>
      <c r="C72" s="14" t="s">
        <v>351</v>
      </c>
      <c r="D72" s="14" t="s">
        <v>0</v>
      </c>
      <c r="E72" s="35" t="s">
        <v>352</v>
      </c>
      <c r="F72" s="33">
        <v>2</v>
      </c>
      <c r="G72" s="26">
        <v>9750000</v>
      </c>
      <c r="H72" s="16">
        <v>9770500</v>
      </c>
      <c r="I72" s="14" t="s">
        <v>311</v>
      </c>
    </row>
    <row r="73" spans="1:9" x14ac:dyDescent="0.25">
      <c r="A73" s="30">
        <v>44743</v>
      </c>
      <c r="B73" s="14" t="s">
        <v>197</v>
      </c>
      <c r="C73" s="14" t="s">
        <v>353</v>
      </c>
      <c r="D73" s="14" t="s">
        <v>0</v>
      </c>
      <c r="E73" s="23" t="s">
        <v>280</v>
      </c>
      <c r="F73" s="33">
        <v>2</v>
      </c>
      <c r="G73" s="26">
        <v>2000000</v>
      </c>
      <c r="H73" s="16">
        <v>2000000</v>
      </c>
      <c r="I73" s="14" t="s">
        <v>354</v>
      </c>
    </row>
    <row r="74" spans="1:9" x14ac:dyDescent="0.25">
      <c r="A74" s="30">
        <v>44743</v>
      </c>
      <c r="B74" s="14" t="s">
        <v>197</v>
      </c>
      <c r="C74" s="14" t="s">
        <v>355</v>
      </c>
      <c r="D74" s="14" t="s">
        <v>0</v>
      </c>
      <c r="E74" s="23" t="s">
        <v>281</v>
      </c>
      <c r="F74" s="33">
        <v>2</v>
      </c>
      <c r="G74" s="26">
        <v>2390000</v>
      </c>
      <c r="H74" s="16">
        <v>2390000</v>
      </c>
      <c r="I74" s="14" t="s">
        <v>283</v>
      </c>
    </row>
    <row r="75" spans="1:9" x14ac:dyDescent="0.25">
      <c r="A75" s="30">
        <v>44743</v>
      </c>
      <c r="B75" s="14" t="s">
        <v>197</v>
      </c>
      <c r="C75" s="14" t="s">
        <v>356</v>
      </c>
      <c r="D75" s="14" t="s">
        <v>0</v>
      </c>
      <c r="E75" s="23" t="s">
        <v>279</v>
      </c>
      <c r="F75" s="33">
        <v>2</v>
      </c>
      <c r="G75" s="26">
        <v>3300000</v>
      </c>
      <c r="H75" s="16">
        <v>2500000</v>
      </c>
      <c r="I75" s="14" t="s">
        <v>334</v>
      </c>
    </row>
    <row r="76" spans="1:9" x14ac:dyDescent="0.25">
      <c r="A76" s="30">
        <v>44743</v>
      </c>
      <c r="B76" s="14" t="s">
        <v>197</v>
      </c>
      <c r="C76" s="14" t="s">
        <v>357</v>
      </c>
      <c r="D76" s="14" t="s">
        <v>0</v>
      </c>
      <c r="E76" s="23" t="s">
        <v>285</v>
      </c>
      <c r="F76" s="33">
        <v>2</v>
      </c>
      <c r="G76" s="26">
        <v>2240000</v>
      </c>
      <c r="H76" s="16">
        <v>2300000</v>
      </c>
      <c r="I76" s="14" t="s">
        <v>95</v>
      </c>
    </row>
    <row r="77" spans="1:9" x14ac:dyDescent="0.25">
      <c r="A77" s="30">
        <v>44743</v>
      </c>
      <c r="B77" s="14" t="s">
        <v>197</v>
      </c>
      <c r="C77" s="14" t="s">
        <v>358</v>
      </c>
      <c r="D77" s="14" t="s">
        <v>0</v>
      </c>
      <c r="E77" s="23" t="s">
        <v>295</v>
      </c>
      <c r="F77" s="33">
        <v>2</v>
      </c>
      <c r="G77" s="26">
        <v>1236900</v>
      </c>
      <c r="H77" s="16">
        <v>1236900</v>
      </c>
      <c r="I77" s="14" t="s">
        <v>287</v>
      </c>
    </row>
    <row r="78" spans="1:9" x14ac:dyDescent="0.25">
      <c r="A78" s="30">
        <v>44743</v>
      </c>
      <c r="B78" s="22" t="s">
        <v>196</v>
      </c>
      <c r="C78" s="14" t="s">
        <v>359</v>
      </c>
      <c r="D78" s="14" t="s">
        <v>0</v>
      </c>
      <c r="E78" s="35" t="s">
        <v>360</v>
      </c>
      <c r="F78" s="33">
        <v>2</v>
      </c>
      <c r="G78" s="26">
        <v>4556124</v>
      </c>
      <c r="H78" s="16">
        <v>4556124</v>
      </c>
      <c r="I78" s="14" t="s">
        <v>264</v>
      </c>
    </row>
    <row r="79" spans="1:9" x14ac:dyDescent="0.25">
      <c r="A79" s="30">
        <v>44774</v>
      </c>
      <c r="B79" s="22" t="s">
        <v>196</v>
      </c>
      <c r="C79" s="14" t="s">
        <v>361</v>
      </c>
      <c r="D79" s="14" t="s">
        <v>0</v>
      </c>
      <c r="E79" s="35" t="s">
        <v>362</v>
      </c>
      <c r="F79" s="33">
        <v>2</v>
      </c>
      <c r="G79" s="26">
        <v>5760000</v>
      </c>
      <c r="H79" s="16">
        <v>5750000</v>
      </c>
      <c r="I79" s="14" t="s">
        <v>363</v>
      </c>
    </row>
    <row r="80" spans="1:9" x14ac:dyDescent="0.25">
      <c r="A80" s="30">
        <v>44774</v>
      </c>
      <c r="B80" s="22" t="s">
        <v>196</v>
      </c>
      <c r="C80" s="14" t="s">
        <v>364</v>
      </c>
      <c r="D80" s="14" t="s">
        <v>0</v>
      </c>
      <c r="E80" s="35" t="s">
        <v>365</v>
      </c>
      <c r="F80" s="33">
        <v>2</v>
      </c>
      <c r="G80" s="26">
        <v>8927864</v>
      </c>
      <c r="H80" s="16">
        <v>9640800</v>
      </c>
      <c r="I80" s="14" t="s">
        <v>287</v>
      </c>
    </row>
    <row r="81" spans="1:9" x14ac:dyDescent="0.25">
      <c r="A81" s="30">
        <v>44774</v>
      </c>
      <c r="B81" s="22" t="s">
        <v>196</v>
      </c>
      <c r="C81" s="14" t="s">
        <v>366</v>
      </c>
      <c r="D81" s="14" t="s">
        <v>0</v>
      </c>
      <c r="E81" s="35" t="s">
        <v>367</v>
      </c>
      <c r="F81" s="33">
        <v>2</v>
      </c>
      <c r="G81" s="26">
        <v>5970000</v>
      </c>
      <c r="H81" s="69">
        <v>9720000</v>
      </c>
      <c r="I81" s="14" t="s">
        <v>187</v>
      </c>
    </row>
    <row r="82" spans="1:9" x14ac:dyDescent="0.25">
      <c r="A82" s="30">
        <v>44774</v>
      </c>
      <c r="B82" s="22" t="s">
        <v>196</v>
      </c>
      <c r="C82" s="14" t="s">
        <v>366</v>
      </c>
      <c r="D82" s="14" t="s">
        <v>0</v>
      </c>
      <c r="E82" s="35" t="s">
        <v>367</v>
      </c>
      <c r="F82" s="33">
        <v>2</v>
      </c>
      <c r="G82" s="26">
        <v>3560000</v>
      </c>
      <c r="H82" s="69"/>
      <c r="I82" s="14" t="s">
        <v>244</v>
      </c>
    </row>
    <row r="83" spans="1:9" x14ac:dyDescent="0.25">
      <c r="A83" s="30">
        <v>44774</v>
      </c>
      <c r="B83" s="22" t="s">
        <v>196</v>
      </c>
      <c r="C83" s="14" t="s">
        <v>368</v>
      </c>
      <c r="D83" s="14" t="s">
        <v>0</v>
      </c>
      <c r="E83" s="35" t="s">
        <v>369</v>
      </c>
      <c r="F83" s="33">
        <v>2</v>
      </c>
      <c r="G83" s="26">
        <v>9940000</v>
      </c>
      <c r="H83" s="16">
        <v>9945000</v>
      </c>
      <c r="I83" s="14" t="s">
        <v>303</v>
      </c>
    </row>
    <row r="84" spans="1:9" x14ac:dyDescent="0.25">
      <c r="A84" s="30">
        <v>44774</v>
      </c>
      <c r="B84" s="22" t="s">
        <v>196</v>
      </c>
      <c r="C84" s="14" t="s">
        <v>370</v>
      </c>
      <c r="D84" s="14" t="s">
        <v>0</v>
      </c>
      <c r="E84" s="35" t="s">
        <v>371</v>
      </c>
      <c r="F84" s="33">
        <v>2</v>
      </c>
      <c r="G84" s="26">
        <v>9950000</v>
      </c>
      <c r="H84" s="16">
        <v>9955000</v>
      </c>
      <c r="I84" s="14" t="s">
        <v>264</v>
      </c>
    </row>
  </sheetData>
  <mergeCells count="12">
    <mergeCell ref="H44:H46"/>
    <mergeCell ref="H48:H49"/>
    <mergeCell ref="H55:H60"/>
    <mergeCell ref="H64:H70"/>
    <mergeCell ref="H81:H82"/>
    <mergeCell ref="H37:H39"/>
    <mergeCell ref="H31:H33"/>
    <mergeCell ref="H5:H7"/>
    <mergeCell ref="H11:H13"/>
    <mergeCell ref="H14:H16"/>
    <mergeCell ref="H21:H22"/>
    <mergeCell ref="H27:H28"/>
  </mergeCells>
  <printOptions horizontalCentered="1" verticalCentered="1"/>
  <pageMargins left="0.11811023622047245" right="0.11811023622047245" top="0.55118110236220474" bottom="0.35433070866141736" header="0.31496062992125984" footer="0.31496062992125984"/>
  <pageSetup paperSize="9" scale="76" fitToHeight="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>
      <selection activeCell="C11" sqref="C11"/>
    </sheetView>
  </sheetViews>
  <sheetFormatPr baseColWidth="10" defaultRowHeight="15" x14ac:dyDescent="0.25"/>
  <cols>
    <col min="3" max="4" width="12.5703125" bestFit="1" customWidth="1"/>
  </cols>
  <sheetData>
    <row r="1" spans="1:4" ht="30" x14ac:dyDescent="0.25">
      <c r="B1" s="11" t="s">
        <v>238</v>
      </c>
      <c r="C1" s="11" t="s">
        <v>2</v>
      </c>
      <c r="D1" s="11" t="s">
        <v>10</v>
      </c>
    </row>
    <row r="2" spans="1:4" x14ac:dyDescent="0.25">
      <c r="A2" t="s">
        <v>235</v>
      </c>
      <c r="B2" s="10">
        <v>36</v>
      </c>
      <c r="C2" s="19">
        <v>31451168.109999999</v>
      </c>
      <c r="D2" s="19">
        <v>33657400</v>
      </c>
    </row>
    <row r="3" spans="1:4" x14ac:dyDescent="0.25">
      <c r="A3" t="s">
        <v>236</v>
      </c>
      <c r="B3" s="10">
        <v>33</v>
      </c>
      <c r="C3" s="6">
        <v>117801641</v>
      </c>
      <c r="D3" s="6">
        <v>125758052</v>
      </c>
    </row>
    <row r="4" spans="1:4" x14ac:dyDescent="0.25">
      <c r="A4" t="s">
        <v>237</v>
      </c>
      <c r="B4" s="10">
        <v>8</v>
      </c>
      <c r="C4" s="6">
        <v>181747600.66</v>
      </c>
      <c r="D4" s="6">
        <v>169978123.65000001</v>
      </c>
    </row>
    <row r="5" spans="1:4" ht="15.75" thickBot="1" x14ac:dyDescent="0.3">
      <c r="B5" s="12">
        <f>SUM(B2:B4)</f>
        <v>77</v>
      </c>
      <c r="C5" s="13">
        <f t="shared" ref="C5:D5" si="0">SUM(C2:C4)</f>
        <v>331000409.76999998</v>
      </c>
      <c r="D5" s="13">
        <f t="shared" si="0"/>
        <v>329393575.64999998</v>
      </c>
    </row>
    <row r="6" spans="1:4" ht="15.75" thickTop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tabla de carga</vt:lpstr>
      <vt:lpstr>Hoja2</vt:lpstr>
      <vt:lpstr>Hoja1</vt:lpstr>
      <vt:lpstr>Hoja2!Área_de_impresión</vt:lpstr>
      <vt:lpstr>'tabla de carga'!Área_de_impresión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Win10</dc:creator>
  <cp:lastModifiedBy>Win10</cp:lastModifiedBy>
  <cp:lastPrinted>2022-09-06T14:31:23Z</cp:lastPrinted>
  <dcterms:created xsi:type="dcterms:W3CDTF">2019-02-28T14:20:10Z</dcterms:created>
  <dcterms:modified xsi:type="dcterms:W3CDTF">2022-12-26T12:29:28Z</dcterms:modified>
</cp:coreProperties>
</file>